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" sheetId="1" state="visible" r:id="rId1"/>
    <sheet xmlns:r="http://schemas.openxmlformats.org/officeDocument/2006/relationships" name="My Business" sheetId="2" state="visible" r:id="rId2"/>
    <sheet xmlns:r="http://schemas.openxmlformats.org/officeDocument/2006/relationships" name="Tax Invoice" sheetId="3" state="visible" r:id="rId3"/>
    <sheet xmlns:r="http://schemas.openxmlformats.org/officeDocument/2006/relationships" name="GST Tracker" sheetId="4" state="visible" r:id="rId4"/>
    <sheet xmlns:r="http://schemas.openxmlformats.org/officeDocument/2006/relationships" name="Meet Tradiq" sheetId="5" state="visible" r:id="rId5"/>
  </sheets>
  <definedNames>
    <definedName name="_xlnm.Print_Area" localSheetId="0">'Home'!$C$1:$N$44</definedName>
    <definedName name="_xlnm.Print_Area" localSheetId="1">'My Business'!$A$1:$E$30</definedName>
    <definedName name="_xlnm.Print_Area" localSheetId="2">'Tax Invoice'!$A$1:$H$40</definedName>
    <definedName name="_xlnm.Print_Area" localSheetId="3">'GST Tracker'!$C$1:$L$75</definedName>
    <definedName name="_xlnm.Print_Area" localSheetId="4">'Meet Tradiq'!$C$1:$L$42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#%"/>
    <numFmt numFmtId="165" formatCode="dd/mm/yyyy"/>
    <numFmt numFmtId="166" formatCode="0.##"/>
    <numFmt numFmtId="167" formatCode="$#,##0.00;[Red]-$#,##0.00;&quot;–&quot;"/>
  </numFmts>
  <fonts count="44">
    <font>
      <name val="Calibri"/>
      <family val="2"/>
      <color theme="1"/>
      <sz val="11"/>
      <scheme val="minor"/>
    </font>
    <font>
      <name val="Arial"/>
      <b val="1"/>
      <color rgb="000B3B37"/>
      <sz val="20"/>
    </font>
    <font>
      <name val="Arial"/>
      <color rgb="00475569"/>
      <sz val="10"/>
    </font>
    <font>
      <name val="Arial"/>
      <b val="1"/>
      <color rgb="00FFFFFF"/>
      <sz val="16"/>
    </font>
    <font>
      <name val="Arial"/>
      <b val="1"/>
      <color rgb="0014B8A6"/>
      <sz val="7"/>
    </font>
    <font>
      <name val="Arial"/>
      <b val="1"/>
      <color rgb="000F172A"/>
      <sz val="10"/>
    </font>
    <font>
      <name val="Arial"/>
      <color rgb="00D1FAE5"/>
      <sz val="10"/>
    </font>
    <font>
      <name val="Arial"/>
      <b val="1"/>
      <color rgb="00F59E0B"/>
      <sz val="8"/>
    </font>
    <font>
      <name val="Arial"/>
      <color rgb="00D1FAE5"/>
      <sz val="8"/>
    </font>
    <font>
      <name val="Arial"/>
      <b val="1"/>
      <color rgb="00FFFFFF"/>
      <sz val="14"/>
    </font>
    <font>
      <name val="Arial"/>
      <color rgb="00F1F5F9"/>
      <sz val="10"/>
    </font>
    <font>
      <name val="Arial"/>
      <b val="1"/>
      <color rgb="000F766E"/>
      <sz val="10"/>
    </font>
    <font>
      <name val="Arial"/>
      <b val="1"/>
      <color rgb="000B3B37"/>
      <sz val="11"/>
    </font>
    <font>
      <name val="Arial"/>
      <color rgb="00475569"/>
      <sz val="8"/>
    </font>
    <font>
      <name val="Arial"/>
      <color rgb="000F172A"/>
      <sz val="10"/>
    </font>
    <font>
      <name val="Arial"/>
      <b val="1"/>
      <color rgb="000F172A"/>
      <sz val="12"/>
    </font>
    <font>
      <name val="Arial"/>
      <i val="1"/>
      <color rgb="00475569"/>
      <sz val="8"/>
    </font>
    <font>
      <name val="Arial"/>
      <b val="1"/>
      <color rgb="000B3B37"/>
      <sz val="18"/>
    </font>
    <font>
      <name val="Arial"/>
      <i val="1"/>
      <color rgb="00475569"/>
      <sz val="9"/>
    </font>
    <font>
      <name val="Arial"/>
      <b val="1"/>
      <color rgb="000F766E"/>
      <sz val="22"/>
    </font>
    <font>
      <name val="Arial"/>
      <color rgb="00475569"/>
      <sz val="9"/>
    </font>
    <font>
      <name val="Arial"/>
      <b val="1"/>
      <color rgb="00475569"/>
      <sz val="9"/>
    </font>
    <font>
      <name val="Arial"/>
      <b val="1"/>
      <color rgb="000F766E"/>
      <sz val="9"/>
    </font>
    <font>
      <name val="Arial"/>
      <b val="1"/>
      <color rgb="00FFFFFF"/>
      <sz val="9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0F172A"/>
      <sz val="11"/>
    </font>
    <font>
      <name val="Arial"/>
      <color rgb="00475569"/>
      <sz val="7"/>
    </font>
    <font>
      <name val="Arial"/>
      <b val="1"/>
      <color rgb="00475569"/>
      <sz val="7"/>
    </font>
    <font>
      <name val="Arial"/>
      <b val="1"/>
      <color rgb="000B3B37"/>
      <sz val="15"/>
    </font>
    <font>
      <name val="Arial"/>
      <b val="1"/>
      <color rgb="000F172A"/>
      <sz val="15"/>
    </font>
    <font>
      <name val="Arial"/>
      <b val="1"/>
      <color rgb="00F59E0B"/>
      <sz val="11"/>
    </font>
    <font>
      <name val="Arial"/>
      <color rgb="00FFFFFF"/>
      <sz val="9"/>
    </font>
    <font>
      <name val="Arial"/>
      <b val="1"/>
      <color rgb="00FFFFFF"/>
      <sz val="10"/>
    </font>
    <font>
      <name val="Arial"/>
      <b val="1"/>
      <color rgb="00F59E0B"/>
      <sz val="9"/>
    </font>
    <font>
      <name val="Arial"/>
      <b val="1"/>
      <color rgb="00FFFFFF"/>
      <sz val="18"/>
    </font>
    <font>
      <name val="Arial"/>
      <color rgb="00E2F7F3"/>
      <sz val="11"/>
    </font>
    <font>
      <name val="Arial"/>
      <color rgb="0014B8A6"/>
      <sz val="9"/>
    </font>
    <font>
      <name val="Arial"/>
      <b val="1"/>
      <color rgb="000B3B37"/>
      <sz val="10"/>
    </font>
    <font>
      <name val="Arial"/>
      <b val="1"/>
      <color rgb="000F172A"/>
      <sz val="9"/>
    </font>
    <font>
      <name val="Arial"/>
      <color rgb="000F172A"/>
      <sz val="9"/>
    </font>
    <font>
      <name val="Arial"/>
      <b val="1"/>
      <color rgb="000B3B37"/>
      <sz val="9"/>
    </font>
    <font>
      <name val="Arial"/>
      <b val="1"/>
      <color rgb="000F766E"/>
      <sz val="11"/>
    </font>
    <font>
      <name val="Arial"/>
      <b val="1"/>
      <color rgb="000B3B37"/>
      <sz val="14"/>
    </font>
  </fonts>
  <fills count="11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0B3B37"/>
        <bgColor rgb="000B3B37"/>
      </patternFill>
    </fill>
    <fill>
      <patternFill patternType="solid">
        <fgColor rgb="00F59E0B"/>
        <bgColor rgb="00F59E0B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  <fill>
      <patternFill patternType="solid">
        <fgColor rgb="000F766E"/>
        <bgColor rgb="000F766E"/>
      </patternFill>
    </fill>
    <fill>
      <patternFill patternType="solid">
        <fgColor rgb="00F0FDFA"/>
        <bgColor rgb="00F0FDFA"/>
      </patternFill>
    </fill>
    <fill>
      <patternFill patternType="solid">
        <fgColor rgb="00FFFBEB"/>
        <bgColor rgb="00FFFBEB"/>
      </patternFill>
    </fill>
  </fills>
  <borders count="30">
    <border>
      <left/>
      <right/>
      <top/>
      <bottom/>
      <diagonal/>
    </border>
    <border>
      <bottom style="medium">
        <color rgb="000F766E"/>
      </bottom>
    </border>
    <border>
      <left style="thin">
        <color rgb="00E2E8F0"/>
      </left>
      <top style="thin">
        <color rgb="00E2E8F0"/>
      </top>
    </border>
    <border>
      <top style="thin">
        <color rgb="00E2E8F0"/>
      </top>
    </border>
    <border>
      <right style="thin">
        <color rgb="00E2E8F0"/>
      </right>
      <top style="thin">
        <color rgb="00E2E8F0"/>
      </top>
    </border>
    <border>
      <left style="thin">
        <color rgb="00E2E8F0"/>
      </left>
      <bottom style="thin">
        <color rgb="00E2E8F0"/>
      </bottom>
    </border>
    <border>
      <bottom style="thin">
        <color rgb="00E2E8F0"/>
      </bottom>
    </border>
    <border>
      <right style="thin">
        <color rgb="00E2E8F0"/>
      </right>
      <bottom style="thin">
        <color rgb="00E2E8F0"/>
      </bottom>
    </border>
    <border>
      <left style="thin">
        <color rgb="00E2E8F0"/>
      </left>
      <top style="medium">
        <color rgb="000F766E"/>
      </top>
    </border>
    <border>
      <top style="medium">
        <color rgb="000F766E"/>
      </top>
    </border>
    <border>
      <right style="thin">
        <color rgb="00E2E8F0"/>
      </right>
      <top style="medium">
        <color rgb="000F766E"/>
      </top>
    </border>
    <border>
      <left style="thin">
        <color rgb="00E2E8F0"/>
      </left>
      <right style="thin">
        <color rgb="00E2E8F0"/>
      </right>
      <top style="medium">
        <color rgb="000F766E"/>
      </top>
    </border>
    <border>
      <left/>
      <right/>
      <top style="medium">
        <color rgb="000F766E"/>
      </top>
      <bottom/>
      <diagonal/>
    </border>
    <border>
      <left/>
      <right style="thin">
        <color rgb="00E2E8F0"/>
      </right>
      <top style="medium">
        <color rgb="000F766E"/>
      </top>
      <bottom/>
      <diagonal/>
    </border>
    <border>
      <left style="thin">
        <color rgb="00E2E8F0"/>
      </left>
      <right style="thin">
        <color rgb="00E2E8F0"/>
      </right>
      <bottom style="thin">
        <color rgb="00E2E8F0"/>
      </bottom>
    </border>
    <border>
      <left/>
      <right style="thin">
        <color rgb="00E2E8F0"/>
      </right>
      <top/>
      <bottom/>
      <diagonal/>
    </border>
    <border>
      <left/>
      <right/>
      <top/>
      <bottom style="thin">
        <color rgb="00E2E8F0"/>
      </bottom>
      <diagonal/>
    </border>
    <border>
      <left/>
      <right style="thin">
        <color rgb="00E2E8F0"/>
      </right>
      <top/>
      <bottom style="thin">
        <color rgb="00E2E8F0"/>
      </bottom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0F766E"/>
      </left>
      <right style="thin">
        <color rgb="000F766E"/>
      </right>
    </border>
    <border>
      <left style="thin">
        <color rgb="00E2E8F0"/>
      </left>
    </border>
    <border>
      <right style="thin">
        <color rgb="00E2E8F0"/>
      </right>
    </border>
    <border>
      <top style="thick">
        <color rgb="000F766E"/>
      </top>
    </border>
    <border>
      <top style="thick">
        <color rgb="00F59E0B"/>
      </top>
    </border>
    <border>
      <left style="thin">
        <color rgb="000B3B37"/>
      </left>
      <right style="thin">
        <color rgb="000B3B37"/>
      </right>
    </border>
    <border>
      <left style="thin">
        <color rgb="000F766E"/>
      </left>
      <right style="thin">
        <color rgb="000F766E"/>
      </right>
      <bottom/>
    </border>
    <border>
      <left/>
      <right style="thin">
        <color rgb="000F766E"/>
      </right>
      <top/>
      <bottom/>
      <diagonal/>
    </border>
    <border>
      <left style="thin">
        <color rgb="00F59E0B"/>
      </left>
      <right style="thin">
        <color rgb="00F59E0B"/>
      </right>
    </border>
    <border>
      <left style="thin">
        <color rgb="00F59E0B"/>
      </left>
      <right style="thin">
        <color rgb="00F59E0B"/>
      </right>
      <bottom/>
    </border>
    <border>
      <left/>
      <right style="thin">
        <color rgb="00F59E0B"/>
      </right>
      <top/>
      <bottom/>
      <diagonal/>
    </border>
  </borders>
  <cellStyleXfs count="1">
    <xf numFmtId="0" fontId="0" fillId="0" borderId="0"/>
  </cellStyleXfs>
  <cellXfs count="109">
    <xf numFmtId="0" fontId="0" fillId="0" borderId="0" pivotButton="0" quotePrefix="0" xfId="0"/>
    <xf numFmtId="0" fontId="3" fillId="3" borderId="0" applyAlignment="1" pivotButton="0" quotePrefix="0" xfId="0">
      <alignment horizontal="left" vertical="bottom" indent="1"/>
    </xf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4" fillId="3" borderId="0" applyAlignment="1" pivotButton="0" quotePrefix="0" xfId="0">
      <alignment horizontal="left" vertical="top" indent="1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2" borderId="1" pivotButton="0" quotePrefix="0" xfId="0"/>
    <xf numFmtId="0" fontId="5" fillId="4" borderId="0" applyAlignment="1" pivotButton="0" quotePrefix="0" xfId="0">
      <alignment horizontal="left" vertical="center" indent="1"/>
    </xf>
    <xf numFmtId="0" fontId="9" fillId="3" borderId="0" applyAlignment="1" pivotButton="0" quotePrefix="0" xfId="0">
      <alignment vertical="bottom" indent="1"/>
    </xf>
    <xf numFmtId="0" fontId="6" fillId="3" borderId="0" applyAlignment="1" pivotButton="0" quotePrefix="0" xfId="0">
      <alignment horizontal="left" vertical="center" indent="1"/>
    </xf>
    <xf numFmtId="0" fontId="10" fillId="3" borderId="0" applyAlignment="1" pivotButton="0" quotePrefix="0" xfId="0">
      <alignment indent="2"/>
    </xf>
    <xf numFmtId="0" fontId="7" fillId="3" borderId="0" applyAlignment="1" pivotButton="0" quotePrefix="0" xfId="0">
      <alignment indent="1"/>
    </xf>
    <xf numFmtId="0" fontId="11" fillId="2" borderId="0" applyAlignment="1" pivotButton="0" quotePrefix="0" xfId="0">
      <alignment vertical="bottom"/>
    </xf>
    <xf numFmtId="0" fontId="8" fillId="3" borderId="0" applyAlignment="1" pivotButton="0" quotePrefix="0" xfId="0">
      <alignment indent="1"/>
    </xf>
    <xf numFmtId="0" fontId="12" fillId="5" borderId="11" applyAlignment="1" pivotButton="0" quotePrefix="0" xfId="0">
      <alignment vertical="bottom" indent="1"/>
    </xf>
    <xf numFmtId="0" fontId="0" fillId="0" borderId="12" pivotButton="0" quotePrefix="0" xfId="0"/>
    <xf numFmtId="0" fontId="0" fillId="0" borderId="13" pivotButton="0" quotePrefix="0" xfId="0"/>
    <xf numFmtId="0" fontId="13" fillId="5" borderId="14" applyAlignment="1" pivotButton="0" quotePrefix="0" xfId="0">
      <alignment vertical="top" indent="1"/>
    </xf>
    <xf numFmtId="0" fontId="0" fillId="0" borderId="16" pivotButton="0" quotePrefix="0" xfId="0"/>
    <xf numFmtId="0" fontId="0" fillId="0" borderId="17" pivotButton="0" quotePrefix="0" xfId="0"/>
    <xf numFmtId="0" fontId="11" fillId="2" borderId="0" applyAlignment="1" pivotButton="0" quotePrefix="0" xfId="0">
      <alignment horizontal="right"/>
    </xf>
    <xf numFmtId="0" fontId="14" fillId="2" borderId="0" pivotButton="0" quotePrefix="0" xfId="0"/>
    <xf numFmtId="0" fontId="15" fillId="6" borderId="0" applyAlignment="1" pivotButton="0" quotePrefix="0" xfId="0">
      <alignment vertical="center" indent="1"/>
    </xf>
    <xf numFmtId="0" fontId="14" fillId="6" borderId="0" applyAlignment="1" pivotButton="0" quotePrefix="0" xfId="0">
      <alignment vertical="center" indent="1"/>
    </xf>
    <xf numFmtId="0" fontId="16" fillId="2" borderId="0" applyAlignment="1" pivotButton="0" quotePrefix="0" xfId="0">
      <alignment vertical="top" wrapText="1"/>
    </xf>
    <xf numFmtId="0" fontId="17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bottom"/>
    </xf>
    <xf numFmtId="0" fontId="5" fillId="7" borderId="18" pivotButton="0" quotePrefix="0" xfId="0"/>
    <xf numFmtId="0" fontId="14" fillId="5" borderId="18" applyProtection="1" pivotButton="0" quotePrefix="0" xfId="0">
      <protection locked="0" hidden="0"/>
    </xf>
    <xf numFmtId="0" fontId="18" fillId="0" borderId="0" pivotButton="0" quotePrefix="0" xfId="0"/>
    <xf numFmtId="1" fontId="14" fillId="5" borderId="18" applyProtection="1" pivotButton="0" quotePrefix="0" xfId="0">
      <protection locked="0" hidden="0"/>
    </xf>
    <xf numFmtId="164" fontId="14" fillId="5" borderId="18" applyProtection="1" pivotButton="0" quotePrefix="0" xfId="0">
      <protection locked="0" hidden="0"/>
    </xf>
    <xf numFmtId="49" fontId="14" fillId="5" borderId="18" applyProtection="1" pivotButton="0" quotePrefix="0" xfId="0">
      <protection locked="0" hidden="0"/>
    </xf>
    <xf numFmtId="0" fontId="0" fillId="8" borderId="0" pivotButton="0" quotePrefix="0" xfId="0"/>
    <xf numFmtId="0" fontId="19" fillId="0" borderId="0" applyAlignment="1" pivotButton="0" quotePrefix="0" xfId="0">
      <alignment horizontal="right" vertical="center"/>
    </xf>
    <xf numFmtId="0" fontId="20" fillId="0" borderId="0" pivotButton="0" quotePrefix="0" xfId="0"/>
    <xf numFmtId="0" fontId="21" fillId="0" borderId="0" applyAlignment="1" pivotButton="0" quotePrefix="0" xfId="0">
      <alignment horizontal="right"/>
    </xf>
    <xf numFmtId="0" fontId="14" fillId="5" borderId="18" applyAlignment="1" applyProtection="1" pivotButton="0" quotePrefix="0" xfId="0">
      <alignment horizontal="right"/>
      <protection locked="0" hidden="0"/>
    </xf>
    <xf numFmtId="0" fontId="0" fillId="5" borderId="18" pivotButton="0" quotePrefix="0" xfId="0"/>
    <xf numFmtId="165" fontId="14" fillId="5" borderId="18" applyAlignment="1" applyProtection="1" pivotButton="0" quotePrefix="0" xfId="0">
      <alignment horizontal="right"/>
      <protection locked="0" hidden="0"/>
    </xf>
    <xf numFmtId="165" fontId="5" fillId="0" borderId="18" applyAlignment="1" pivotButton="0" quotePrefix="0" xfId="0">
      <alignment horizontal="right"/>
    </xf>
    <xf numFmtId="0" fontId="0" fillId="0" borderId="18" pivotButton="0" quotePrefix="0" xfId="0"/>
    <xf numFmtId="0" fontId="0" fillId="0" borderId="1" pivotButton="0" quotePrefix="0" xfId="0"/>
    <xf numFmtId="0" fontId="22" fillId="0" borderId="0" applyAlignment="1" pivotButton="0" quotePrefix="0" xfId="0">
      <alignment vertical="bottom"/>
    </xf>
    <xf numFmtId="0" fontId="23" fillId="8" borderId="19" applyAlignment="1" pivotButton="0" quotePrefix="0" xfId="0">
      <alignment horizontal="center" vertical="center" wrapText="1"/>
    </xf>
    <xf numFmtId="166" fontId="14" fillId="5" borderId="18" applyProtection="1" pivotButton="0" quotePrefix="0" xfId="0">
      <protection locked="0" hidden="0"/>
    </xf>
    <xf numFmtId="167" fontId="14" fillId="5" borderId="18" applyProtection="1" pivotButton="0" quotePrefix="0" xfId="0">
      <protection locked="0" hidden="0"/>
    </xf>
    <xf numFmtId="0" fontId="14" fillId="5" borderId="18" applyAlignment="1" applyProtection="1" pivotButton="0" quotePrefix="0" xfId="0">
      <alignment horizontal="center"/>
      <protection locked="0" hidden="0"/>
    </xf>
    <xf numFmtId="167" fontId="14" fillId="0" borderId="18" pivotButton="0" quotePrefix="0" xfId="0"/>
    <xf numFmtId="167" fontId="14" fillId="7" borderId="18" pivotButton="0" quotePrefix="0" xfId="0"/>
    <xf numFmtId="0" fontId="2" fillId="0" borderId="0" applyAlignment="1" pivotButton="0" quotePrefix="0" xfId="0">
      <alignment horizontal="right" vertical="center"/>
    </xf>
    <xf numFmtId="167" fontId="14" fillId="0" borderId="18" applyAlignment="1" pivotButton="0" quotePrefix="0" xfId="0">
      <alignment horizontal="right" vertical="center"/>
    </xf>
    <xf numFmtId="0" fontId="14" fillId="0" borderId="0" pivotButton="0" quotePrefix="0" xfId="0"/>
    <xf numFmtId="0" fontId="24" fillId="3" borderId="0" applyAlignment="1" pivotButton="0" quotePrefix="0" xfId="0">
      <alignment horizontal="right" vertical="center"/>
    </xf>
    <xf numFmtId="167" fontId="25" fillId="3" borderId="18" applyAlignment="1" pivotButton="0" quotePrefix="0" xfId="0">
      <alignment horizontal="right" vertical="center"/>
    </xf>
    <xf numFmtId="167" fontId="14" fillId="5" borderId="18" applyAlignment="1" applyProtection="1" pivotButton="0" quotePrefix="0" xfId="0">
      <alignment horizontal="right" vertical="center"/>
      <protection locked="0" hidden="0"/>
    </xf>
    <xf numFmtId="0" fontId="26" fillId="4" borderId="0" applyAlignment="1" pivotButton="0" quotePrefix="0" xfId="0">
      <alignment horizontal="right" vertical="center"/>
    </xf>
    <xf numFmtId="0" fontId="0" fillId="4" borderId="0" pivotButton="0" quotePrefix="0" xfId="0"/>
    <xf numFmtId="167" fontId="15" fillId="4" borderId="18" applyAlignment="1" pivotButton="0" quotePrefix="0" xfId="0">
      <alignment horizontal="right" vertical="center"/>
    </xf>
    <xf numFmtId="0" fontId="5" fillId="0" borderId="0" pivotButton="0" quotePrefix="0" xfId="0"/>
    <xf numFmtId="0" fontId="18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center"/>
    </xf>
    <xf numFmtId="0" fontId="27" fillId="0" borderId="0" applyAlignment="1" pivotButton="0" quotePrefix="0" xfId="0">
      <alignment horizontal="center"/>
    </xf>
    <xf numFmtId="0" fontId="0" fillId="9" borderId="22" pivotButton="0" quotePrefix="0" xfId="0"/>
    <xf numFmtId="0" fontId="0" fillId="6" borderId="23" pivotButton="0" quotePrefix="0" xfId="0"/>
    <xf numFmtId="0" fontId="28" fillId="9" borderId="20" applyAlignment="1" pivotButton="0" quotePrefix="0" xfId="0">
      <alignment vertical="bottom" indent="1"/>
    </xf>
    <xf numFmtId="0" fontId="0" fillId="9" borderId="21" pivotButton="0" quotePrefix="0" xfId="0"/>
    <xf numFmtId="0" fontId="28" fillId="6" borderId="20" applyAlignment="1" pivotButton="0" quotePrefix="0" xfId="0">
      <alignment vertical="bottom" indent="1"/>
    </xf>
    <xf numFmtId="0" fontId="0" fillId="6" borderId="21" pivotButton="0" quotePrefix="0" xfId="0"/>
    <xf numFmtId="167" fontId="29" fillId="9" borderId="20" applyAlignment="1" pivotButton="0" quotePrefix="0" xfId="0">
      <alignment vertical="center" indent="1"/>
    </xf>
    <xf numFmtId="167" fontId="30" fillId="6" borderId="20" applyAlignment="1" pivotButton="0" quotePrefix="0" xfId="0">
      <alignment vertical="center" indent="1"/>
    </xf>
    <xf numFmtId="0" fontId="0" fillId="9" borderId="5" pivotButton="0" quotePrefix="0" xfId="0"/>
    <xf numFmtId="0" fontId="0" fillId="9" borderId="7" pivotButton="0" quotePrefix="0" xfId="0"/>
    <xf numFmtId="0" fontId="0" fillId="6" borderId="5" pivotButton="0" quotePrefix="0" xfId="0"/>
    <xf numFmtId="0" fontId="0" fillId="6" borderId="7" pivotButton="0" quotePrefix="0" xfId="0"/>
    <xf numFmtId="0" fontId="16" fillId="0" borderId="0" pivotButton="0" quotePrefix="0" xfId="0"/>
    <xf numFmtId="0" fontId="23" fillId="3" borderId="24" applyAlignment="1" pivotButton="0" quotePrefix="0" xfId="0">
      <alignment horizontal="center" vertical="center" wrapText="1"/>
    </xf>
    <xf numFmtId="165" fontId="14" fillId="5" borderId="18" applyProtection="1" pivotButton="0" quotePrefix="0" xfId="0">
      <protection locked="0" hidden="0"/>
    </xf>
    <xf numFmtId="167" fontId="14" fillId="9" borderId="18" pivotButton="0" quotePrefix="0" xfId="0"/>
    <xf numFmtId="0" fontId="31" fillId="3" borderId="0" pivotButton="0" quotePrefix="0" xfId="0"/>
    <xf numFmtId="0" fontId="32" fillId="3" borderId="0" pivotButton="0" quotePrefix="0" xfId="0"/>
    <xf numFmtId="0" fontId="33" fillId="3" borderId="0" pivotButton="0" quotePrefix="0" xfId="0"/>
    <xf numFmtId="0" fontId="34" fillId="3" borderId="0" applyAlignment="1" pivotButton="0" quotePrefix="0" xfId="0">
      <alignment vertical="bottom" indent="1"/>
    </xf>
    <xf numFmtId="0" fontId="35" fillId="3" borderId="0" applyAlignment="1" pivotButton="0" quotePrefix="0" xfId="0">
      <alignment vertical="center" indent="1"/>
    </xf>
    <xf numFmtId="0" fontId="36" fillId="3" borderId="0" applyAlignment="1" pivotButton="0" quotePrefix="0" xfId="0">
      <alignment indent="1"/>
    </xf>
    <xf numFmtId="0" fontId="37" fillId="3" borderId="0" applyAlignment="1" pivotButton="0" quotePrefix="0" xfId="0">
      <alignment indent="1"/>
    </xf>
    <xf numFmtId="0" fontId="31" fillId="3" borderId="0" applyAlignment="1" pivotButton="0" quotePrefix="0" xfId="0">
      <alignment indent="1"/>
    </xf>
    <xf numFmtId="0" fontId="38" fillId="2" borderId="0" pivotButton="0" quotePrefix="0" xfId="0"/>
    <xf numFmtId="0" fontId="13" fillId="5" borderId="14" applyAlignment="1" pivotButton="0" quotePrefix="0" xfId="0">
      <alignment vertical="top" wrapText="1" indent="1"/>
    </xf>
    <xf numFmtId="0" fontId="23" fillId="8" borderId="25" applyAlignment="1" pivotButton="0" quotePrefix="0" xfId="0">
      <alignment horizontal="center" vertical="center" wrapText="1"/>
    </xf>
    <xf numFmtId="0" fontId="0" fillId="0" borderId="26" pivotButton="0" quotePrefix="0" xfId="0"/>
    <xf numFmtId="0" fontId="39" fillId="4" borderId="28" applyAlignment="1" pivotButton="0" quotePrefix="0" xfId="0">
      <alignment horizontal="center" vertical="center" wrapText="1"/>
    </xf>
    <xf numFmtId="0" fontId="0" fillId="0" borderId="29" pivotButton="0" quotePrefix="0" xfId="0"/>
    <xf numFmtId="0" fontId="39" fillId="5" borderId="6" applyAlignment="1" pivotButton="0" quotePrefix="0" xfId="0">
      <alignment horizontal="left" vertical="center" indent="1"/>
    </xf>
    <xf numFmtId="0" fontId="0" fillId="5" borderId="6" pivotButton="0" quotePrefix="0" xfId="0"/>
    <xf numFmtId="0" fontId="40" fillId="5" borderId="6" applyAlignment="1" pivotButton="0" quotePrefix="0" xfId="0">
      <alignment horizontal="left" vertical="center" indent="1"/>
    </xf>
    <xf numFmtId="0" fontId="41" fillId="10" borderId="6" applyAlignment="1" pivotButton="0" quotePrefix="0" xfId="0">
      <alignment horizontal="left" vertical="center" indent="1"/>
    </xf>
    <xf numFmtId="0" fontId="0" fillId="10" borderId="6" pivotButton="0" quotePrefix="0" xfId="0"/>
    <xf numFmtId="0" fontId="33" fillId="8" borderId="0" applyAlignment="1" pivotButton="0" quotePrefix="0" xfId="0">
      <alignment horizontal="left" vertical="center" indent="1"/>
    </xf>
    <xf numFmtId="0" fontId="40" fillId="2" borderId="6" applyAlignment="1" pivotButton="0" quotePrefix="0" xfId="0">
      <alignment horizontal="left" vertical="center" indent="1"/>
    </xf>
    <xf numFmtId="0" fontId="0" fillId="0" borderId="6" pivotButton="0" quotePrefix="0" xfId="0"/>
    <xf numFmtId="0" fontId="15" fillId="6" borderId="0" applyAlignment="1" pivotButton="0" quotePrefix="0" xfId="0">
      <alignment indent="1"/>
    </xf>
    <xf numFmtId="0" fontId="42" fillId="6" borderId="0" applyAlignment="1" pivotButton="0" quotePrefix="0" xfId="0">
      <alignment indent="1"/>
    </xf>
    <xf numFmtId="0" fontId="40" fillId="6" borderId="0" applyAlignment="1" pivotButton="0" quotePrefix="0" xfId="0">
      <alignment indent="1"/>
    </xf>
    <xf numFmtId="0" fontId="43" fillId="6" borderId="0" applyAlignment="1" pivotButton="0" quotePrefix="0" xfId="0">
      <alignment indent="1"/>
    </xf>
    <xf numFmtId="0" fontId="13" fillId="6" borderId="0" applyAlignment="1" pivotButton="0" quotePrefix="0" xfId="0">
      <alignment indent="1"/>
    </xf>
    <xf numFmtId="0" fontId="1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diq.com.au" TargetMode="External" Id="rId1"/><Relationship Type="http://schemas.openxmlformats.org/officeDocument/2006/relationships/hyperlink" Target="https://tradiq.com.au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tradiq.com.au" TargetMode="External" Id="rId1"/><Relationship Type="http://schemas.openxmlformats.org/officeDocument/2006/relationships/hyperlink" Target="https://tradiq.com.au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tradiq.com.au" TargetMode="External" Id="rId1"/><Relationship Type="http://schemas.openxmlformats.org/officeDocument/2006/relationships/hyperlink" Target="https://tradiq.com.au" TargetMode="External" Id="rId2"/><Relationship Type="http://schemas.openxmlformats.org/officeDocument/2006/relationships/hyperlink" Target="https://tradiq.com.au" TargetMode="External" Id="rId3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O50"/>
  <sheetViews>
    <sheetView showGridLines="0" zoomScale="100" workbookViewId="0">
      <selection activeCell="A1" sqref="A1"/>
    </sheetView>
  </sheetViews>
  <sheetFormatPr baseColWidth="8" defaultRowHeight="15"/>
  <cols>
    <col width="21" customWidth="1" min="1" max="1"/>
    <col width="3" customWidth="1" min="2" max="2"/>
    <col width="12" customWidth="1" min="3" max="3"/>
    <col width="12" customWidth="1" min="4" max="4"/>
    <col width="12" customWidth="1" min="5" max="5"/>
    <col width="2" customWidth="1" min="6" max="6"/>
    <col width="12" customWidth="1" min="7" max="7"/>
    <col width="12" customWidth="1" min="8" max="8"/>
    <col width="12" customWidth="1" min="9" max="9"/>
    <col width="2" customWidth="1" min="10" max="10"/>
    <col width="12" customWidth="1" min="11" max="11"/>
    <col width="12" customWidth="1" min="12" max="12"/>
    <col width="12" customWidth="1" min="13" max="13"/>
    <col width="2" customWidth="1" min="14" max="14"/>
  </cols>
  <sheetData>
    <row r="1" ht="40" customHeight="1">
      <c r="A1" s="1" t="inlineStr">
        <is>
          <t>tradiq</t>
        </is>
      </c>
      <c r="B1" s="2" t="n"/>
      <c r="C1" s="3" t="inlineStr">
        <is>
          <t>Tradie Starter Kit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4" t="inlineStr">
        <is>
          <t>FREE STARTER KIT</t>
        </is>
      </c>
      <c r="B2" s="2" t="n"/>
      <c r="C2" s="5" t="inlineStr">
        <is>
          <t>Free from Tradiq — a professional invoice and a gst tracker for one quarter.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 ht="10" customHeight="1">
      <c r="A3" s="6" t="n"/>
      <c r="B3" s="2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2" t="n"/>
    </row>
    <row r="4">
      <c r="A4" s="6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</row>
    <row r="5" ht="32" customHeight="1">
      <c r="A5" s="8" t="inlineStr">
        <is>
          <t>Home</t>
        </is>
      </c>
      <c r="B5" s="2" t="n"/>
      <c r="C5" s="9" t="inlineStr">
        <is>
          <t>Your free starter kit — ready in 2 minutes.</t>
        </is>
      </c>
      <c r="N5" s="2" t="n"/>
      <c r="O5" s="2" t="n"/>
    </row>
    <row r="6">
      <c r="A6" s="10" t="inlineStr">
        <is>
          <t>My Business</t>
        </is>
      </c>
      <c r="B6" s="2" t="n"/>
      <c r="C6" s="11" t="inlineStr">
        <is>
          <t>1   My Business — your details, ABN, bank and tax settings, once.</t>
        </is>
      </c>
      <c r="N6" s="2" t="n"/>
      <c r="O6" s="2" t="n"/>
    </row>
    <row r="7">
      <c r="A7" s="10" t="inlineStr">
        <is>
          <t>Tax Invoice</t>
        </is>
      </c>
      <c r="B7" s="2" t="n"/>
      <c r="C7" s="11" t="inlineStr">
        <is>
          <t>2   Tax Invoice — fill the white boxes, tax and totals work themselves out.</t>
        </is>
      </c>
      <c r="N7" s="2" t="n"/>
      <c r="O7" s="2" t="n"/>
    </row>
    <row r="8">
      <c r="A8" s="10" t="inlineStr">
        <is>
          <t>GST Tracker</t>
        </is>
      </c>
      <c r="B8" s="2" t="n"/>
      <c r="C8" s="11" t="inlineStr">
        <is>
          <t>3   GST Tracker — log this quarter's sales &amp; costs, get your BAS G1, 1A and 1B.</t>
        </is>
      </c>
      <c r="N8" s="2" t="n"/>
      <c r="O8" s="2" t="n"/>
    </row>
    <row r="9">
      <c r="A9" s="10" t="inlineStr">
        <is>
          <t>★ Meet Tradiq</t>
        </is>
      </c>
      <c r="B9" s="2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2" t="n"/>
      <c r="O9" s="2" t="n"/>
    </row>
    <row r="10">
      <c r="A10" s="6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</row>
    <row r="11">
      <c r="A11" s="12" t="inlineStr">
        <is>
          <t>Do it from your phone</t>
        </is>
      </c>
      <c r="B11" s="2" t="n"/>
      <c r="C11" s="13" t="inlineStr">
        <is>
          <t>OPEN</t>
        </is>
      </c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</row>
    <row r="12" ht="24" customHeight="1">
      <c r="A12" s="14" t="inlineStr">
        <is>
          <t>tradiq.com.au</t>
        </is>
      </c>
      <c r="B12" s="2" t="n"/>
      <c r="C12" s="15" t="inlineStr">
        <is>
          <t>My Business  →</t>
        </is>
      </c>
      <c r="D12" s="16" t="n"/>
      <c r="E12" s="17" t="n"/>
      <c r="F12" s="2" t="n"/>
      <c r="G12" s="15" t="inlineStr">
        <is>
          <t>Tax Invoice  →</t>
        </is>
      </c>
      <c r="H12" s="16" t="n"/>
      <c r="I12" s="17" t="n"/>
      <c r="J12" s="2" t="n"/>
      <c r="K12" s="15" t="inlineStr">
        <is>
          <t>GST Tracker  →</t>
        </is>
      </c>
      <c r="L12" s="16" t="n"/>
      <c r="M12" s="17" t="n"/>
      <c r="N12" s="2" t="n"/>
      <c r="O12" s="2" t="n"/>
    </row>
    <row r="13" ht="20" customHeight="1">
      <c r="A13" s="6" t="n"/>
      <c r="B13" s="2" t="n"/>
      <c r="C13" s="18" t="inlineStr">
        <is>
          <t>Set once, used everywhere</t>
        </is>
      </c>
      <c r="D13" s="19" t="n"/>
      <c r="E13" s="20" t="n"/>
      <c r="F13" s="2" t="n"/>
      <c r="G13" s="18" t="inlineStr">
        <is>
          <t>Professional invoice with auto tax</t>
        </is>
      </c>
      <c r="H13" s="19" t="n"/>
      <c r="I13" s="20" t="n"/>
      <c r="J13" s="2" t="n"/>
      <c r="K13" s="18" t="inlineStr">
        <is>
          <t>One quarter → your BAS boxes</t>
        </is>
      </c>
      <c r="L13" s="19" t="n"/>
      <c r="M13" s="20" t="n"/>
      <c r="N13" s="2" t="n"/>
      <c r="O13" s="2" t="n"/>
    </row>
    <row r="14" ht="13" customHeight="1">
      <c r="A14" s="6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</row>
    <row r="15" ht="24" customHeight="1">
      <c r="A15" s="6" t="n"/>
      <c r="B15" s="2" t="n"/>
      <c r="C15" s="15" t="inlineStr">
        <is>
          <t>★ Meet Tradiq  →</t>
        </is>
      </c>
      <c r="D15" s="16" t="n"/>
      <c r="E15" s="17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</row>
    <row r="16" ht="20" customHeight="1">
      <c r="A16" s="6" t="n"/>
      <c r="B16" s="2" t="n"/>
      <c r="C16" s="18" t="inlineStr">
        <is>
          <t>The free app for tradies</t>
        </is>
      </c>
      <c r="D16" s="19" t="n"/>
      <c r="E16" s="20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</row>
    <row r="17" ht="13" customHeight="1">
      <c r="A17" s="6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</row>
    <row r="18">
      <c r="A18" s="6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</row>
    <row r="19">
      <c r="A19" s="6" t="n"/>
      <c r="B19" s="2" t="n"/>
      <c r="C19" s="13" t="inlineStr">
        <is>
          <t>WANT THE FULL SYSTEM?  THE TRADIE BUSINESS PACK</t>
        </is>
      </c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</row>
    <row r="20">
      <c r="A20" s="6" t="n"/>
      <c r="B20" s="2" t="n"/>
      <c r="C20" s="21" t="inlineStr">
        <is>
          <t>✔</t>
        </is>
      </c>
      <c r="D20" s="22" t="inlineStr">
        <is>
          <t>Live Dashboard: profit, tax owed, tax to set aside, overdue invoices, income goal</t>
        </is>
      </c>
      <c r="N20" s="2" t="n"/>
      <c r="O20" s="2" t="n"/>
    </row>
    <row r="21">
      <c r="A21" s="6" t="n"/>
      <c r="B21" s="2" t="n"/>
      <c r="C21" s="21" t="inlineStr">
        <is>
          <t>✔</t>
        </is>
      </c>
      <c r="D21" s="22" t="inlineStr">
        <is>
          <t>All 4 BAS quarters with countdowns, PAYG instalments and a copy-ready summary</t>
        </is>
      </c>
      <c r="N21" s="2" t="n"/>
      <c r="O21" s="2" t="n"/>
    </row>
    <row r="22">
      <c r="A22" s="6" t="n"/>
      <c r="B22" s="2" t="n"/>
      <c r="C22" s="21" t="inlineStr">
        <is>
          <t>✔</t>
        </is>
      </c>
      <c r="D22" s="22" t="inlineStr">
        <is>
          <t>Tax Set-Aside planner: exactly what to save every week</t>
        </is>
      </c>
      <c r="N22" s="2" t="n"/>
      <c r="O22" s="2" t="n"/>
    </row>
    <row r="23">
      <c r="A23" s="6" t="n"/>
      <c r="B23" s="2" t="n"/>
      <c r="C23" s="21" t="inlineStr">
        <is>
          <t>✔</t>
        </is>
      </c>
      <c r="D23" s="22" t="inlineStr">
        <is>
          <t>Profit &amp; Loss by month with budget alerts — accountant-ready</t>
        </is>
      </c>
      <c r="N23" s="2" t="n"/>
      <c r="O23" s="2" t="n"/>
    </row>
    <row r="24">
      <c r="A24" s="6" t="n"/>
      <c r="B24" s="2" t="n"/>
      <c r="C24" s="21" t="inlineStr">
        <is>
          <t>✔</t>
        </is>
      </c>
      <c r="D24" s="22" t="inlineStr">
        <is>
          <t>Job Tracker, Price Book &amp; Rate Calculator: know what you REALLY earn per hour</t>
        </is>
      </c>
      <c r="N24" s="2" t="n"/>
      <c r="O24" s="2" t="n"/>
    </row>
    <row r="25">
      <c r="A25" s="6" t="n"/>
      <c r="B25" s="2" t="n"/>
      <c r="C25" s="21" t="inlineStr">
        <is>
          <t>✔</t>
        </is>
      </c>
      <c r="D25" s="22" t="inlineStr">
        <is>
          <t>Job Calendar + Year Planner with holidays, tax dates and renewals — and 🔔 phone reminders</t>
        </is>
      </c>
      <c r="N25" s="2" t="n"/>
      <c r="O25" s="2" t="n"/>
    </row>
    <row r="26">
      <c r="A26" s="6" t="n"/>
      <c r="B26" s="2" t="n"/>
      <c r="C26" s="21" t="inlineStr">
        <is>
          <t>✔</t>
        </is>
      </c>
      <c r="D26" s="22" t="inlineStr">
        <is>
          <t>Repeat Work, 14 ready-to-send texts, Quote, Variation, Defects List, Site Diary and more</t>
        </is>
      </c>
      <c r="N26" s="2" t="n"/>
      <c r="O26" s="2" t="n"/>
    </row>
    <row r="27">
      <c r="A27" s="6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</row>
    <row r="28" ht="26" customHeight="1">
      <c r="A28" s="6" t="n"/>
      <c r="B28" s="2" t="n"/>
      <c r="C28" s="23" t="inlineStr">
        <is>
          <t>Get the full pack at tradiq.com.au</t>
        </is>
      </c>
      <c r="N28" s="2" t="n"/>
      <c r="O28" s="2" t="n"/>
    </row>
    <row r="29">
      <c r="A29" s="6" t="n"/>
      <c r="B29" s="2" t="n"/>
      <c r="C29" s="24" t="inlineStr">
        <is>
          <t>Or skip spreadsheets entirely: Tradiq does all of this from your phone — free to start.</t>
        </is>
      </c>
      <c r="N29" s="2" t="n"/>
      <c r="O29" s="2" t="n"/>
    </row>
    <row r="30">
      <c r="A30" s="6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</row>
    <row r="31" ht="26" customHeight="1">
      <c r="A31" s="6" t="n"/>
      <c r="B31" s="2" t="n"/>
      <c r="C31" s="25" t="inlineStr">
        <is>
          <t>General information only — not tax advice. © Tradiq — free to use in your own business, please don't resell or share.</t>
        </is>
      </c>
      <c r="N31" s="2" t="n"/>
      <c r="O31" s="2" t="n"/>
    </row>
    <row r="32">
      <c r="A32" s="6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</row>
    <row r="33">
      <c r="A33" s="6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</row>
    <row r="34">
      <c r="A34" s="6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</row>
    <row r="35">
      <c r="A35" s="6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</row>
    <row r="36">
      <c r="A36" s="6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</row>
    <row r="37">
      <c r="A37" s="6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</row>
    <row r="38">
      <c r="A38" s="6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</row>
    <row r="39">
      <c r="A39" s="6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</row>
    <row r="40">
      <c r="A40" s="6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</row>
    <row r="41">
      <c r="A41" s="6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</row>
    <row r="42">
      <c r="A42" s="6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</row>
    <row r="43">
      <c r="A43" s="6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  <c r="O43" s="2" t="n"/>
    </row>
    <row r="44">
      <c r="A44" s="6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</row>
    <row r="45">
      <c r="A45" s="6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  <c r="N45" s="2" t="n"/>
      <c r="O45" s="2" t="n"/>
    </row>
    <row r="46">
      <c r="A46" s="6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  <c r="O46" s="2" t="n"/>
    </row>
    <row r="47">
      <c r="A47" s="6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  <c r="N47" s="2" t="n"/>
      <c r="O47" s="2" t="n"/>
    </row>
    <row r="48">
      <c r="A48" s="6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  <c r="N48" s="2" t="n"/>
      <c r="O48" s="2" t="n"/>
    </row>
    <row r="49">
      <c r="A49" s="6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  <c r="N49" s="2" t="n"/>
      <c r="O49" s="2" t="n"/>
    </row>
    <row r="50">
      <c r="A50" s="6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  <c r="N50" s="2" t="n"/>
      <c r="O50" s="2" t="n"/>
    </row>
  </sheetData>
  <mergeCells count="22">
    <mergeCell ref="C16:E16"/>
    <mergeCell ref="G13:I13"/>
    <mergeCell ref="C6:M6"/>
    <mergeCell ref="C5:M5"/>
    <mergeCell ref="D25:M25"/>
    <mergeCell ref="K12:M12"/>
    <mergeCell ref="D24:M24"/>
    <mergeCell ref="C12:E12"/>
    <mergeCell ref="D23:M23"/>
    <mergeCell ref="C29:M29"/>
    <mergeCell ref="D26:M26"/>
    <mergeCell ref="D20:M20"/>
    <mergeCell ref="C31:M31"/>
    <mergeCell ref="C13:E13"/>
    <mergeCell ref="D22:M22"/>
    <mergeCell ref="K13:M13"/>
    <mergeCell ref="D21:M21"/>
    <mergeCell ref="G12:I12"/>
    <mergeCell ref="C15:E15"/>
    <mergeCell ref="C8:M8"/>
    <mergeCell ref="C7:M7"/>
    <mergeCell ref="C28:M28"/>
  </mergeCells>
  <hyperlinks>
    <hyperlink ref="A5" location="'Home'!A1" display="Home"/>
    <hyperlink ref="A6" location="'My Business'!A1" display="My Business"/>
    <hyperlink ref="A7" location="'Tax Invoice'!A1" display="Tax Invoice"/>
    <hyperlink ref="A8" location="'GST Tracker'!A1" display="GST Tracker"/>
    <hyperlink ref="A9" location="'Meet Tradiq'!A1" display="Meet Tradiq"/>
    <hyperlink xmlns:r="http://schemas.openxmlformats.org/officeDocument/2006/relationships" ref="A12" r:id="rId1"/>
    <hyperlink ref="C12" location="'My Business'!A1" display="My Business"/>
    <hyperlink ref="G12" location="'Tax Invoice'!A1" display="Tax Invoice"/>
    <hyperlink ref="K12" location="'GST Tracker'!A1" display="GST Tracker"/>
    <hyperlink ref="C13" location="'My Business'!A1" display="My Business"/>
    <hyperlink ref="G13" location="'Tax Invoice'!A1" display="Tax Invoice"/>
    <hyperlink ref="K13" location="'GST Tracker'!A1" display="GST Tracker"/>
    <hyperlink ref="C15" location="'Meet Tradiq'!A1" display="Meet Tradiq"/>
    <hyperlink ref="C16" location="'Meet Tradiq'!A1" display="Meet Tradiq"/>
    <hyperlink xmlns:r="http://schemas.openxmlformats.org/officeDocument/2006/relationships" ref="C28" r:id="rId2"/>
  </hyperlinks>
  <printOptions horizontalCentered="1"/>
  <pageMargins left="0.35" right="0.35" top="0.45" bottom="0.4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E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4" customWidth="1" min="2" max="2"/>
    <col width="46" customWidth="1" min="3" max="3"/>
    <col width="3" customWidth="1" min="4" max="4"/>
    <col width="60" customWidth="1" min="5" max="5"/>
  </cols>
  <sheetData>
    <row r="1">
      <c r="A1" s="26" t="inlineStr">
        <is>
          <t>My Business Details</t>
        </is>
      </c>
    </row>
    <row r="2">
      <c r="A2" s="27" t="inlineStr">
        <is>
          <t>Fill this in once — every document in this file updates automatically.</t>
        </is>
      </c>
    </row>
    <row r="5">
      <c r="B5" s="28" t="inlineStr">
        <is>
          <t>YOUR DETAILS</t>
        </is>
      </c>
    </row>
    <row r="6">
      <c r="B6" s="29" t="inlineStr">
        <is>
          <t>Business name</t>
        </is>
      </c>
      <c r="C6" s="30" t="inlineStr">
        <is>
          <t>Smith Trade Services</t>
        </is>
      </c>
    </row>
    <row r="7">
      <c r="B7" s="29" t="inlineStr">
        <is>
          <t>Your name</t>
        </is>
      </c>
      <c r="C7" s="30" t="inlineStr">
        <is>
          <t>Jake Smith</t>
        </is>
      </c>
    </row>
    <row r="8">
      <c r="B8" s="29" t="inlineStr">
        <is>
          <t>ABN</t>
        </is>
      </c>
      <c r="C8" s="30" t="inlineStr">
        <is>
          <t>12 345 678 901</t>
        </is>
      </c>
      <c r="E8" s="31" t="inlineStr">
        <is>
          <t>Required on every tax invoice.</t>
        </is>
      </c>
    </row>
    <row r="9">
      <c r="B9" s="29" t="inlineStr">
        <is>
          <t>Licence number (if applicable)</t>
        </is>
      </c>
      <c r="C9" s="30" t="inlineStr">
        <is>
          <t>EC 12345</t>
        </is>
      </c>
    </row>
    <row r="10">
      <c r="B10" s="29" t="inlineStr">
        <is>
          <t>Street address</t>
        </is>
      </c>
      <c r="C10" s="30" t="inlineStr">
        <is>
          <t>12 Example St</t>
        </is>
      </c>
    </row>
    <row r="11">
      <c r="B11" s="29" t="inlineStr">
        <is>
          <t>Suburb, State, Postcode</t>
        </is>
      </c>
      <c r="C11" s="30" t="inlineStr">
        <is>
          <t>Brunswick VIC 3056</t>
        </is>
      </c>
    </row>
    <row r="12">
      <c r="B12" s="29" t="inlineStr">
        <is>
          <t>Phone</t>
        </is>
      </c>
      <c r="C12" s="30" t="inlineStr">
        <is>
          <t>0400 000 000</t>
        </is>
      </c>
    </row>
    <row r="13">
      <c r="B13" s="29" t="inlineStr">
        <is>
          <t>Email</t>
        </is>
      </c>
      <c r="C13" s="30" t="inlineStr">
        <is>
          <t>jake@smithtrades.com.au</t>
        </is>
      </c>
    </row>
    <row r="14">
      <c r="B14" s="29" t="inlineStr">
        <is>
          <t>Website (optional)</t>
        </is>
      </c>
      <c r="C14" s="30" t="inlineStr">
        <is>
          <t>smithtrades.com.au</t>
        </is>
      </c>
    </row>
    <row r="15">
      <c r="B15" s="29" t="inlineStr">
        <is>
          <t>Registered for GST?</t>
        </is>
      </c>
      <c r="C15" s="30" t="inlineStr">
        <is>
          <t>Yes</t>
        </is>
      </c>
      <c r="E15" s="31" t="inlineStr">
        <is>
          <t>Yes = documents say TAX INVOICE and add 10% GST. No = plain INVOICE, no GST.</t>
        </is>
      </c>
    </row>
    <row r="16">
      <c r="B16" s="29" t="inlineStr">
        <is>
          <t>Payment terms (days)</t>
        </is>
      </c>
      <c r="C16" s="32" t="n">
        <v>14</v>
      </c>
      <c r="E16" s="31" t="inlineStr">
        <is>
          <t>Due date on invoices = invoice date + these days.</t>
        </is>
      </c>
    </row>
    <row r="17">
      <c r="B17" s="29" t="inlineStr">
        <is>
          <t>Bank name</t>
        </is>
      </c>
      <c r="C17" s="30" t="inlineStr">
        <is>
          <t>Your Bank</t>
        </is>
      </c>
    </row>
    <row r="18">
      <c r="B18" s="29" t="inlineStr">
        <is>
          <t>Account name</t>
        </is>
      </c>
      <c r="C18" s="30" t="inlineStr">
        <is>
          <t>Smith Trade Services</t>
        </is>
      </c>
    </row>
    <row r="19">
      <c r="B19" s="29" t="inlineStr">
        <is>
          <t>BSB</t>
        </is>
      </c>
      <c r="C19" s="30" t="inlineStr">
        <is>
          <t>000-000</t>
        </is>
      </c>
      <c r="E19" s="31" t="inlineStr">
        <is>
          <t>Shown in the 'How to pay' box on invoices.</t>
        </is>
      </c>
    </row>
    <row r="20">
      <c r="B20" s="29" t="inlineStr">
        <is>
          <t>Account number</t>
        </is>
      </c>
      <c r="C20" s="30" t="inlineStr">
        <is>
          <t>12345678</t>
        </is>
      </c>
    </row>
    <row r="21">
      <c r="B21" s="29" t="inlineStr">
        <is>
          <t>PayID (optional)</t>
        </is>
      </c>
      <c r="C21" s="30" t="inlineStr">
        <is>
          <t>0400 000 000</t>
        </is>
      </c>
    </row>
    <row r="22">
      <c r="B22" s="29" t="inlineStr">
        <is>
          <t>Quotes valid for (days)</t>
        </is>
      </c>
      <c r="C22" s="32" t="n">
        <v>30</v>
      </c>
    </row>
    <row r="23">
      <c r="B23" s="29" t="inlineStr">
        <is>
          <t>Late payment note</t>
        </is>
      </c>
      <c r="C23" s="30" t="inlineStr">
        <is>
          <t>Overdue accounts may incur a late fee.</t>
        </is>
      </c>
    </row>
    <row r="24">
      <c r="B24" s="29" t="inlineStr">
        <is>
          <t>Name of your sales tax</t>
        </is>
      </c>
      <c r="C24" s="30" t="inlineStr">
        <is>
          <t>GST</t>
        </is>
      </c>
      <c r="E24" s="31" t="inlineStr">
        <is>
          <t>GST, VAT, HST, sales tax… shown on your documents.</t>
        </is>
      </c>
    </row>
    <row r="25">
      <c r="B25" s="29" t="inlineStr">
        <is>
          <t>Tax rate</t>
        </is>
      </c>
      <c r="C25" s="33" t="n">
        <v>0.1</v>
      </c>
      <c r="E25" s="31" t="inlineStr">
        <is>
          <t>Standard rate (e.g. 10% AU GST, 20% UK VAT, 5% CA GST, 13% ON HST).</t>
        </is>
      </c>
    </row>
    <row r="26">
      <c r="B26" s="29" t="inlineStr">
        <is>
          <t>Phone country code (WhatsApp)</t>
        </is>
      </c>
      <c r="C26" s="34" t="inlineStr">
        <is>
          <t>61</t>
        </is>
      </c>
      <c r="E26" s="31" t="inlineStr">
        <is>
          <t>61 Australia · 1 USA/Canada · 44 UK · 353 Ireland · 64 NZ</t>
        </is>
      </c>
    </row>
    <row r="27">
      <c r="B27" s="29" t="inlineStr">
        <is>
          <t>Your Google review link</t>
        </is>
      </c>
      <c r="C27" s="30" t="inlineStr">
        <is>
          <t>g.page/r/your-link</t>
        </is>
      </c>
      <c r="E27" s="31" t="inlineStr">
        <is>
          <t>Printed on the Job Completion form and used by Messages.</t>
        </is>
      </c>
    </row>
    <row r="29">
      <c r="B29" s="31" t="inlineStr">
        <is>
          <t>Cream cells = type here. Example details are filled in — replace them with yours.</t>
        </is>
      </c>
    </row>
    <row r="30">
      <c r="B30" s="31" t="inlineStr">
        <is>
          <t>Tip: to add your logo, Insert ▸ Pictures on the top-left of each document (over the business name).</t>
        </is>
      </c>
    </row>
  </sheetData>
  <dataValidations count="1">
    <dataValidation sqref="C15" showDropDown="0" showInputMessage="0" showErrorMessage="1" allowBlank="1" error="Pick an option from the list." type="list">
      <formula1>"Yes,No"</formula1>
    </dataValidation>
  </dataValidations>
  <printOptions horizontalCentered="1"/>
  <pageMargins left="0.35" right="0.35" top="0.45" bottom="0.4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H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8" customWidth="1" min="3" max="3"/>
    <col width="14" customWidth="1" min="4" max="4"/>
    <col width="9" customWidth="1" min="5" max="5"/>
    <col width="15" customWidth="1" min="6" max="6"/>
    <col width="14" customWidth="1" min="7" max="7"/>
    <col width="2" customWidth="1" min="8" max="8"/>
  </cols>
  <sheetData>
    <row r="1" ht="10" customHeight="1">
      <c r="A1" s="35" t="n"/>
      <c r="B1" s="35" t="n"/>
      <c r="C1" s="35" t="n"/>
      <c r="D1" s="35" t="n"/>
      <c r="E1" s="35" t="n"/>
      <c r="F1" s="35" t="n"/>
      <c r="G1" s="35" t="n"/>
      <c r="H1" s="35" t="n"/>
    </row>
    <row r="2" ht="30" customHeight="1">
      <c r="B2" s="26">
        <f>'My Business'!$C$6</f>
        <v/>
      </c>
      <c r="E2" s="36">
        <f>IF('My Business'!$C$15="Yes","TAX INVOICE","INVOICE")</f>
        <v/>
      </c>
    </row>
    <row r="3">
      <c r="B3" s="37">
        <f>'My Business'!$C$7</f>
        <v/>
      </c>
    </row>
    <row r="4">
      <c r="B4" s="37">
        <f>IF('My Business'!$C$8="","","ABN "&amp;'My Business'!$C$8)</f>
        <v/>
      </c>
      <c r="E4" s="38" t="inlineStr">
        <is>
          <t>Invoice #</t>
        </is>
      </c>
      <c r="F4" s="39" t="inlineStr">
        <is>
          <t>INV-1001</t>
        </is>
      </c>
      <c r="G4" s="40" t="n"/>
    </row>
    <row r="5">
      <c r="B5" s="37">
        <f>IF('My Business'!$C$9="","","Licence "&amp;'My Business'!$C$9)</f>
        <v/>
      </c>
      <c r="E5" s="38" t="inlineStr">
        <is>
          <t>Date</t>
        </is>
      </c>
      <c r="F5" s="41" t="n">
        <v>46301</v>
      </c>
      <c r="G5" s="40" t="n"/>
    </row>
    <row r="6">
      <c r="B6" s="37">
        <f>'My Business'!$C$10</f>
        <v/>
      </c>
      <c r="E6" s="38" t="inlineStr">
        <is>
          <t>Due date</t>
        </is>
      </c>
      <c r="F6" s="42">
        <f>IF(F5="","",F5+'My Business'!$C$16)</f>
        <v/>
      </c>
      <c r="G6" s="43" t="n"/>
    </row>
    <row r="7">
      <c r="B7" s="37">
        <f>'My Business'!$C$11</f>
        <v/>
      </c>
      <c r="E7" s="38" t="inlineStr">
        <is>
          <t>Job ref / PO</t>
        </is>
      </c>
      <c r="F7" s="39" t="n"/>
      <c r="G7" s="40" t="n"/>
    </row>
    <row r="8">
      <c r="B8" s="37">
        <f>'My Business'!$C$12&amp;"  ·  "&amp;'My Business'!$C$13</f>
        <v/>
      </c>
    </row>
    <row r="10" ht="6" customHeight="1">
      <c r="B10" s="44" t="n"/>
      <c r="C10" s="44" t="n"/>
      <c r="D10" s="44" t="n"/>
      <c r="E10" s="44" t="n"/>
      <c r="F10" s="44" t="n"/>
      <c r="G10" s="44" t="n"/>
    </row>
    <row r="11">
      <c r="B11" s="45" t="inlineStr">
        <is>
          <t>BILL TO</t>
        </is>
      </c>
      <c r="E11" s="45" t="inlineStr">
        <is>
          <t>JOB SITE</t>
        </is>
      </c>
    </row>
    <row r="12">
      <c r="B12" s="30" t="inlineStr">
        <is>
          <t>M. Nguyen</t>
        </is>
      </c>
      <c r="E12" s="30" t="n"/>
      <c r="F12" s="40" t="n"/>
      <c r="G12" s="40" t="n"/>
    </row>
    <row r="13">
      <c r="B13" s="30" t="inlineStr">
        <is>
          <t>Coburg</t>
        </is>
      </c>
      <c r="E13" s="30" t="n"/>
      <c r="F13" s="40" t="n"/>
      <c r="G13" s="40" t="n"/>
    </row>
    <row r="14">
      <c r="B14" s="30" t="n"/>
      <c r="E14" s="30" t="n"/>
      <c r="F14" s="40" t="n"/>
      <c r="G14" s="40" t="n"/>
    </row>
    <row r="15">
      <c r="B15" s="30" t="n"/>
      <c r="E15" s="30" t="n"/>
      <c r="F15" s="40" t="n"/>
      <c r="G15" s="40" t="n"/>
    </row>
    <row r="17" ht="30" customHeight="1">
      <c r="B17" s="46" t="inlineStr">
        <is>
          <t>Description</t>
        </is>
      </c>
      <c r="C17" s="46" t="inlineStr">
        <is>
          <t>Qty</t>
        </is>
      </c>
      <c r="D17" s="46" t="inlineStr">
        <is>
          <t>Unit price
(ex GST)</t>
        </is>
      </c>
      <c r="E17" s="46" t="inlineStr">
        <is>
          <t>GST?</t>
        </is>
      </c>
      <c r="F17" s="46" t="inlineStr">
        <is>
          <t>Amount
(ex GST)</t>
        </is>
      </c>
      <c r="G17" s="46" t="inlineStr">
        <is>
          <t>GST</t>
        </is>
      </c>
    </row>
    <row r="18">
      <c r="B18" s="30" t="inlineStr">
        <is>
          <t>Hot water system replacement</t>
        </is>
      </c>
      <c r="C18" s="47" t="n">
        <v>1</v>
      </c>
      <c r="D18" s="48" t="n">
        <v>2900</v>
      </c>
      <c r="E18" s="49" t="n"/>
      <c r="F18" s="50">
        <f>IF(OR(C18="",D18=""),"",C18*D18)</f>
        <v/>
      </c>
      <c r="G18" s="50">
        <f>IF(F18="","",IF(OR('My Business'!$C$15&lt;&gt;"Yes",E18="No"),0,F18*'My Business'!$C$25))</f>
        <v/>
      </c>
    </row>
    <row r="19">
      <c r="B19" s="30" t="n"/>
      <c r="C19" s="47" t="n"/>
      <c r="D19" s="48" t="n"/>
      <c r="E19" s="49" t="n"/>
      <c r="F19" s="51">
        <f>IF(OR(C19="",D19=""),"",C19*D19)</f>
        <v/>
      </c>
      <c r="G19" s="51">
        <f>IF(F19="","",IF(OR('My Business'!$C$15&lt;&gt;"Yes",E19="No"),0,F19*'My Business'!$C$25))</f>
        <v/>
      </c>
    </row>
    <row r="20">
      <c r="B20" s="30" t="n"/>
      <c r="C20" s="47" t="n"/>
      <c r="D20" s="48" t="n"/>
      <c r="E20" s="49" t="n"/>
      <c r="F20" s="50">
        <f>IF(OR(C20="",D20=""),"",C20*D20)</f>
        <v/>
      </c>
      <c r="G20" s="50">
        <f>IF(F20="","",IF(OR('My Business'!$C$15&lt;&gt;"Yes",E20="No"),0,F20*'My Business'!$C$25))</f>
        <v/>
      </c>
    </row>
    <row r="21">
      <c r="B21" s="30" t="n"/>
      <c r="C21" s="47" t="n"/>
      <c r="D21" s="48" t="n"/>
      <c r="E21" s="49" t="n"/>
      <c r="F21" s="51">
        <f>IF(OR(C21="",D21=""),"",C21*D21)</f>
        <v/>
      </c>
      <c r="G21" s="51">
        <f>IF(F21="","",IF(OR('My Business'!$C$15&lt;&gt;"Yes",E21="No"),0,F21*'My Business'!$C$25))</f>
        <v/>
      </c>
    </row>
    <row r="22">
      <c r="B22" s="30" t="n"/>
      <c r="C22" s="47" t="n"/>
      <c r="D22" s="48" t="n"/>
      <c r="E22" s="49" t="n"/>
      <c r="F22" s="50">
        <f>IF(OR(C22="",D22=""),"",C22*D22)</f>
        <v/>
      </c>
      <c r="G22" s="50">
        <f>IF(F22="","",IF(OR('My Business'!$C$15&lt;&gt;"Yes",E22="No"),0,F22*'My Business'!$C$25))</f>
        <v/>
      </c>
    </row>
    <row r="23">
      <c r="B23" s="30" t="n"/>
      <c r="C23" s="47" t="n"/>
      <c r="D23" s="48" t="n"/>
      <c r="E23" s="49" t="n"/>
      <c r="F23" s="51">
        <f>IF(OR(C23="",D23=""),"",C23*D23)</f>
        <v/>
      </c>
      <c r="G23" s="51">
        <f>IF(F23="","",IF(OR('My Business'!$C$15&lt;&gt;"Yes",E23="No"),0,F23*'My Business'!$C$25))</f>
        <v/>
      </c>
    </row>
    <row r="24">
      <c r="B24" s="30" t="n"/>
      <c r="C24" s="47" t="n"/>
      <c r="D24" s="48" t="n"/>
      <c r="E24" s="49" t="n"/>
      <c r="F24" s="50">
        <f>IF(OR(C24="",D24=""),"",C24*D24)</f>
        <v/>
      </c>
      <c r="G24" s="50">
        <f>IF(F24="","",IF(OR('My Business'!$C$15&lt;&gt;"Yes",E24="No"),0,F24*'My Business'!$C$25))</f>
        <v/>
      </c>
    </row>
    <row r="25">
      <c r="B25" s="30" t="n"/>
      <c r="C25" s="47" t="n"/>
      <c r="D25" s="48" t="n"/>
      <c r="E25" s="49" t="n"/>
      <c r="F25" s="51">
        <f>IF(OR(C25="",D25=""),"",C25*D25)</f>
        <v/>
      </c>
      <c r="G25" s="51">
        <f>IF(F25="","",IF(OR('My Business'!$C$15&lt;&gt;"Yes",E25="No"),0,F25*'My Business'!$C$25))</f>
        <v/>
      </c>
    </row>
    <row r="26">
      <c r="B26" s="30" t="n"/>
      <c r="C26" s="47" t="n"/>
      <c r="D26" s="48" t="n"/>
      <c r="E26" s="49" t="n"/>
      <c r="F26" s="50">
        <f>IF(OR(C26="",D26=""),"",C26*D26)</f>
        <v/>
      </c>
      <c r="G26" s="50">
        <f>IF(F26="","",IF(OR('My Business'!$C$15&lt;&gt;"Yes",E26="No"),0,F26*'My Business'!$C$25))</f>
        <v/>
      </c>
    </row>
    <row r="27">
      <c r="B27" s="30" t="n"/>
      <c r="C27" s="47" t="n"/>
      <c r="D27" s="48" t="n"/>
      <c r="E27" s="49" t="n"/>
      <c r="F27" s="51">
        <f>IF(OR(C27="",D27=""),"",C27*D27)</f>
        <v/>
      </c>
      <c r="G27" s="51">
        <f>IF(F27="","",IF(OR('My Business'!$C$15&lt;&gt;"Yes",E27="No"),0,F27*'My Business'!$C$25))</f>
        <v/>
      </c>
    </row>
    <row r="29">
      <c r="B29" s="45" t="inlineStr">
        <is>
          <t>HOW TO PAY</t>
        </is>
      </c>
      <c r="E29" s="52" t="inlineStr">
        <is>
          <t>Subtotal (ex GST)</t>
        </is>
      </c>
      <c r="G29" s="53">
        <f>SUM(F18:F27)</f>
        <v/>
      </c>
    </row>
    <row r="30">
      <c r="B30" s="54">
        <f>"Bank: "&amp;'My Business'!$C$17</f>
        <v/>
      </c>
      <c r="E30" s="52">
        <f>'My Business'!$C$24&amp;" ("&amp;TEXT('My Business'!$C$25,"0.0#%")&amp;")"</f>
        <v/>
      </c>
      <c r="G30" s="53">
        <f>SUM(G18:G27)</f>
        <v/>
      </c>
    </row>
    <row r="31" ht="22" customHeight="1">
      <c r="B31" s="54">
        <f>"Account name: "&amp;'My Business'!$C$18</f>
        <v/>
      </c>
      <c r="E31" s="55" t="inlineStr">
        <is>
          <t>TOTAL (inc GST)</t>
        </is>
      </c>
      <c r="F31" s="6" t="n"/>
      <c r="G31" s="56">
        <f>G29+G30</f>
        <v/>
      </c>
    </row>
    <row r="32">
      <c r="B32" s="54">
        <f>"BSB: "&amp;'My Business'!$C$19&amp;"     Account number: "&amp;'My Business'!$C$20</f>
        <v/>
      </c>
      <c r="E32" s="52" t="inlineStr">
        <is>
          <t>Less: deposit / paid</t>
        </is>
      </c>
      <c r="G32" s="57" t="n"/>
    </row>
    <row r="33" ht="22" customHeight="1">
      <c r="B33" s="54">
        <f>IF('My Business'!$C$21="","","PayID: "&amp;'My Business'!$C$21)</f>
        <v/>
      </c>
      <c r="E33" s="58" t="inlineStr">
        <is>
          <t>BALANCE DUE</t>
        </is>
      </c>
      <c r="F33" s="59" t="n"/>
      <c r="G33" s="60">
        <f>G31-G32</f>
        <v/>
      </c>
    </row>
    <row r="34">
      <c r="B34" s="61">
        <f>"Reference: "&amp;F4</f>
        <v/>
      </c>
    </row>
    <row r="36" ht="26" customHeight="1">
      <c r="B36" s="62">
        <f>"Payment due within "&amp;'My Business'!$C$16&amp;" days of the invoice date. "&amp;'My Business'!$C$23&amp;IF('My Business'!$C$15="Yes"," Total price includes "&amp;'My Business'!$C$24&amp;".","")</f>
        <v/>
      </c>
    </row>
    <row r="38">
      <c r="B38" s="63" t="inlineStr">
        <is>
          <t>Thank you for your business!</t>
        </is>
      </c>
    </row>
    <row r="39">
      <c r="B39" s="64" t="inlineStr">
        <is>
          <t>Made with the free Tradie Starter Kit by Tradiq · tradiq.com.au</t>
        </is>
      </c>
    </row>
    <row r="40" ht="8" customHeight="1">
      <c r="A40" s="35" t="n"/>
      <c r="B40" s="35" t="n"/>
      <c r="C40" s="35" t="n"/>
      <c r="D40" s="35" t="n"/>
      <c r="E40" s="35" t="n"/>
      <c r="F40" s="35" t="n"/>
      <c r="G40" s="35" t="n"/>
      <c r="H40" s="35" t="n"/>
    </row>
  </sheetData>
  <mergeCells count="17">
    <mergeCell ref="B38:G38"/>
    <mergeCell ref="F4:G4"/>
    <mergeCell ref="E2:G2"/>
    <mergeCell ref="E30:F30"/>
    <mergeCell ref="E13:G13"/>
    <mergeCell ref="E14:G14"/>
    <mergeCell ref="E29:F29"/>
    <mergeCell ref="E32:F32"/>
    <mergeCell ref="B36:G36"/>
    <mergeCell ref="F5:G5"/>
    <mergeCell ref="E33:F33"/>
    <mergeCell ref="F6:G6"/>
    <mergeCell ref="E12:G12"/>
    <mergeCell ref="E15:G15"/>
    <mergeCell ref="E31:F31"/>
    <mergeCell ref="B39:G39"/>
    <mergeCell ref="F7:G7"/>
  </mergeCells>
  <dataValidations count="1">
    <dataValidation sqref="E18:E27" showDropDown="0" showInputMessage="0" showErrorMessage="1" allowBlank="1" error="Pick an option from the list." type="list">
      <formula1>"Yes,No"</formula1>
    </dataValidation>
  </dataValidations>
  <printOptions horizontalCentered="1"/>
  <pageMargins left="0.35" right="0.35" top="0.45" bottom="0.45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N75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1" customWidth="1" min="1" max="1"/>
    <col width="3" customWidth="1" min="2" max="2"/>
    <col width="12" customWidth="1" min="3" max="3"/>
    <col width="22" customWidth="1" min="4" max="4"/>
    <col width="13" customWidth="1" min="5" max="5"/>
    <col width="11" customWidth="1" min="6" max="6"/>
    <col width="3" customWidth="1" min="7" max="7"/>
    <col width="12" customWidth="1" min="8" max="8"/>
    <col width="22" customWidth="1" min="9" max="9"/>
    <col width="13" customWidth="1" min="10" max="10"/>
    <col width="11" customWidth="1" min="11" max="11"/>
    <col width="12" customWidth="1" min="12" max="12"/>
    <col width="2" customWidth="1" min="13" max="13"/>
  </cols>
  <sheetData>
    <row r="1" ht="40" customHeight="1">
      <c r="A1" s="1" t="inlineStr">
        <is>
          <t>tradiq</t>
        </is>
      </c>
      <c r="B1" s="2" t="n"/>
      <c r="C1" s="3" t="inlineStr">
        <is>
          <t>GST Tracker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8" customHeight="1">
      <c r="A2" s="4" t="inlineStr">
        <is>
          <t>FREE STARTER KIT</t>
        </is>
      </c>
      <c r="B2" s="2" t="n"/>
      <c r="C2" s="5" t="inlineStr">
        <is>
          <t>Log this quarter's sales and costs — your BAS boxes appear at the top.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 ht="10" customHeight="1">
      <c r="A3" s="6" t="n"/>
      <c r="B3" s="2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2" t="n"/>
    </row>
    <row r="4" ht="8" customHeight="1">
      <c r="A4" s="6" t="n"/>
      <c r="C4" s="65" t="n"/>
      <c r="D4" s="65" t="n"/>
      <c r="E4" s="65" t="n"/>
      <c r="F4" s="65" t="n"/>
      <c r="H4" s="65" t="n"/>
      <c r="I4" s="65" t="n"/>
      <c r="J4" s="66" t="n"/>
      <c r="K4" s="66" t="n"/>
    </row>
    <row r="5">
      <c r="A5" s="10" t="inlineStr">
        <is>
          <t>Home</t>
        </is>
      </c>
      <c r="C5" s="67" t="inlineStr">
        <is>
          <t>G1  TOTAL SALES</t>
        </is>
      </c>
      <c r="D5" s="68" t="n"/>
      <c r="E5" s="67" t="inlineStr">
        <is>
          <t>1A  GST ON SALES</t>
        </is>
      </c>
      <c r="F5" s="68" t="n"/>
      <c r="H5" s="67" t="inlineStr">
        <is>
          <t>1B  GST ON PURCHASES</t>
        </is>
      </c>
      <c r="I5" s="68" t="n"/>
      <c r="J5" s="69" t="inlineStr">
        <is>
          <t>NET GST TO PAY</t>
        </is>
      </c>
      <c r="K5" s="70" t="n"/>
    </row>
    <row r="6" ht="26" customHeight="1">
      <c r="A6" s="10" t="inlineStr">
        <is>
          <t>My Business</t>
        </is>
      </c>
      <c r="C6" s="71">
        <f>SUM(E11:E70)</f>
        <v/>
      </c>
      <c r="D6" s="68" t="n"/>
      <c r="E6" s="71">
        <f>SUM(F11:F70)</f>
        <v/>
      </c>
      <c r="F6" s="68" t="n"/>
      <c r="H6" s="71">
        <f>SUM(L11:L70)</f>
        <v/>
      </c>
      <c r="I6" s="68" t="n"/>
      <c r="J6" s="72">
        <f>E6-H6</f>
        <v/>
      </c>
      <c r="K6" s="70" t="n"/>
    </row>
    <row r="7" ht="14" customHeight="1">
      <c r="A7" s="10" t="inlineStr">
        <is>
          <t>Tax Invoice</t>
        </is>
      </c>
      <c r="C7" s="73" t="n"/>
      <c r="D7" s="74" t="n"/>
      <c r="E7" s="73" t="n"/>
      <c r="F7" s="74" t="n"/>
      <c r="H7" s="73" t="n"/>
      <c r="I7" s="74" t="n"/>
      <c r="J7" s="75" t="n"/>
      <c r="K7" s="76" t="n"/>
    </row>
    <row r="8">
      <c r="A8" s="8" t="inlineStr">
        <is>
          <t>GST Tracker</t>
        </is>
      </c>
      <c r="C8" s="77" t="inlineStr">
        <is>
          <t>Positive = you pay the ATO. Negative = refund. The free kit covers one quarter — start a fresh copy each quarter, or get the full-year pack.</t>
        </is>
      </c>
    </row>
    <row r="9">
      <c r="A9" s="10" t="inlineStr">
        <is>
          <t>★ Meet Tradiq</t>
        </is>
      </c>
      <c r="C9" s="28" t="inlineStr">
        <is>
          <t>SALES (MONEY IN)</t>
        </is>
      </c>
      <c r="H9" s="28" t="inlineStr">
        <is>
          <t>COSTS (MONEY OUT)</t>
        </is>
      </c>
    </row>
    <row r="10" ht="30" customHeight="1">
      <c r="A10" s="6" t="n"/>
      <c r="C10" s="46" t="inlineStr">
        <is>
          <t>Date</t>
        </is>
      </c>
      <c r="D10" s="46" t="inlineStr">
        <is>
          <t>Client</t>
        </is>
      </c>
      <c r="E10" s="46" t="inlineStr">
        <is>
          <t>Amount
(inc GST)</t>
        </is>
      </c>
      <c r="F10" s="78" t="inlineStr">
        <is>
          <t>GST</t>
        </is>
      </c>
      <c r="H10" s="46" t="inlineStr">
        <is>
          <t>Date</t>
        </is>
      </c>
      <c r="I10" s="46" t="inlineStr">
        <is>
          <t>Supplier</t>
        </is>
      </c>
      <c r="J10" s="46" t="inlineStr">
        <is>
          <t>Amount</t>
        </is>
      </c>
      <c r="K10" s="46" t="inlineStr">
        <is>
          <t>GST incl.?</t>
        </is>
      </c>
      <c r="L10" s="78" t="inlineStr">
        <is>
          <t>GST credit</t>
        </is>
      </c>
    </row>
    <row r="11">
      <c r="A11" s="12" t="inlineStr">
        <is>
          <t>Do it from your phone</t>
        </is>
      </c>
      <c r="C11" s="79" t="n">
        <v>46297</v>
      </c>
      <c r="D11" s="30" t="inlineStr">
        <is>
          <t>M. Nguyen</t>
        </is>
      </c>
      <c r="E11" s="48" t="n">
        <v>3190</v>
      </c>
      <c r="F11" s="80">
        <f>IF(E11="","",IF('My Business'!$C$15="Yes",E11*'My Business'!$C$25/(1+'My Business'!$C$25),0))</f>
        <v/>
      </c>
      <c r="H11" s="79" t="n">
        <v>46296</v>
      </c>
      <c r="I11" s="30" t="inlineStr">
        <is>
          <t>Bunnings</t>
        </is>
      </c>
      <c r="J11" s="48" t="n">
        <v>264</v>
      </c>
      <c r="K11" s="49" t="n"/>
      <c r="L11" s="80">
        <f>IF(J11="","",IF(OR('My Business'!$C$15&lt;&gt;"Yes",K11="No"),0,J11*'My Business'!$C$25/(1+'My Business'!$C$25)))</f>
        <v/>
      </c>
    </row>
    <row r="12">
      <c r="A12" s="14" t="inlineStr">
        <is>
          <t>tradiq.com.au</t>
        </is>
      </c>
      <c r="C12" s="79" t="n">
        <v>46300</v>
      </c>
      <c r="D12" s="30" t="inlineStr">
        <is>
          <t>J. Harris</t>
        </is>
      </c>
      <c r="E12" s="48" t="n">
        <v>880</v>
      </c>
      <c r="F12" s="80">
        <f>IF(E12="","",IF('My Business'!$C$15="Yes",E12*'My Business'!$C$25/(1+'My Business'!$C$25),0))</f>
        <v/>
      </c>
      <c r="H12" s="79" t="n">
        <v>46298</v>
      </c>
      <c r="I12" s="30" t="inlineStr">
        <is>
          <t>Fuel</t>
        </is>
      </c>
      <c r="J12" s="48" t="n">
        <v>110</v>
      </c>
      <c r="K12" s="49" t="n"/>
      <c r="L12" s="80">
        <f>IF(J12="","",IF(OR('My Business'!$C$15&lt;&gt;"Yes",K12="No"),0,J12*'My Business'!$C$25/(1+'My Business'!$C$25)))</f>
        <v/>
      </c>
    </row>
    <row r="13">
      <c r="A13" s="6" t="n"/>
      <c r="C13" s="79" t="n"/>
      <c r="D13" s="30" t="n"/>
      <c r="E13" s="48" t="n"/>
      <c r="F13" s="80">
        <f>IF(E13="","",IF('My Business'!$C$15="Yes",E13*'My Business'!$C$25/(1+'My Business'!$C$25),0))</f>
        <v/>
      </c>
      <c r="H13" s="79" t="n"/>
      <c r="I13" s="30" t="n"/>
      <c r="J13" s="48" t="n"/>
      <c r="K13" s="49" t="n"/>
      <c r="L13" s="80">
        <f>IF(J13="","",IF(OR('My Business'!$C$15&lt;&gt;"Yes",K13="No"),0,J13*'My Business'!$C$25/(1+'My Business'!$C$25)))</f>
        <v/>
      </c>
    </row>
    <row r="14">
      <c r="A14" s="6" t="n"/>
      <c r="C14" s="79" t="n"/>
      <c r="D14" s="30" t="n"/>
      <c r="E14" s="48" t="n"/>
      <c r="F14" s="80">
        <f>IF(E14="","",IF('My Business'!$C$15="Yes",E14*'My Business'!$C$25/(1+'My Business'!$C$25),0))</f>
        <v/>
      </c>
      <c r="H14" s="79" t="n"/>
      <c r="I14" s="30" t="n"/>
      <c r="J14" s="48" t="n"/>
      <c r="K14" s="49" t="n"/>
      <c r="L14" s="80">
        <f>IF(J14="","",IF(OR('My Business'!$C$15&lt;&gt;"Yes",K14="No"),0,J14*'My Business'!$C$25/(1+'My Business'!$C$25)))</f>
        <v/>
      </c>
    </row>
    <row r="15">
      <c r="A15" s="6" t="n"/>
      <c r="C15" s="79" t="n"/>
      <c r="D15" s="30" t="n"/>
      <c r="E15" s="48" t="n"/>
      <c r="F15" s="80">
        <f>IF(E15="","",IF('My Business'!$C$15="Yes",E15*'My Business'!$C$25/(1+'My Business'!$C$25),0))</f>
        <v/>
      </c>
      <c r="H15" s="79" t="n"/>
      <c r="I15" s="30" t="n"/>
      <c r="J15" s="48" t="n"/>
      <c r="K15" s="49" t="n"/>
      <c r="L15" s="80">
        <f>IF(J15="","",IF(OR('My Business'!$C$15&lt;&gt;"Yes",K15="No"),0,J15*'My Business'!$C$25/(1+'My Business'!$C$25)))</f>
        <v/>
      </c>
    </row>
    <row r="16">
      <c r="A16" s="6" t="n"/>
      <c r="C16" s="79" t="n"/>
      <c r="D16" s="30" t="n"/>
      <c r="E16" s="48" t="n"/>
      <c r="F16" s="80">
        <f>IF(E16="","",IF('My Business'!$C$15="Yes",E16*'My Business'!$C$25/(1+'My Business'!$C$25),0))</f>
        <v/>
      </c>
      <c r="H16" s="79" t="n"/>
      <c r="I16" s="30" t="n"/>
      <c r="J16" s="48" t="n"/>
      <c r="K16" s="49" t="n"/>
      <c r="L16" s="80">
        <f>IF(J16="","",IF(OR('My Business'!$C$15&lt;&gt;"Yes",K16="No"),0,J16*'My Business'!$C$25/(1+'My Business'!$C$25)))</f>
        <v/>
      </c>
    </row>
    <row r="17">
      <c r="A17" s="6" t="n"/>
      <c r="C17" s="79" t="n"/>
      <c r="D17" s="30" t="n"/>
      <c r="E17" s="48" t="n"/>
      <c r="F17" s="80">
        <f>IF(E17="","",IF('My Business'!$C$15="Yes",E17*'My Business'!$C$25/(1+'My Business'!$C$25),0))</f>
        <v/>
      </c>
      <c r="H17" s="79" t="n"/>
      <c r="I17" s="30" t="n"/>
      <c r="J17" s="48" t="n"/>
      <c r="K17" s="49" t="n"/>
      <c r="L17" s="80">
        <f>IF(J17="","",IF(OR('My Business'!$C$15&lt;&gt;"Yes",K17="No"),0,J17*'My Business'!$C$25/(1+'My Business'!$C$25)))</f>
        <v/>
      </c>
    </row>
    <row r="18">
      <c r="A18" s="6" t="n"/>
      <c r="C18" s="79" t="n"/>
      <c r="D18" s="30" t="n"/>
      <c r="E18" s="48" t="n"/>
      <c r="F18" s="80">
        <f>IF(E18="","",IF('My Business'!$C$15="Yes",E18*'My Business'!$C$25/(1+'My Business'!$C$25),0))</f>
        <v/>
      </c>
      <c r="H18" s="79" t="n"/>
      <c r="I18" s="30" t="n"/>
      <c r="J18" s="48" t="n"/>
      <c r="K18" s="49" t="n"/>
      <c r="L18" s="80">
        <f>IF(J18="","",IF(OR('My Business'!$C$15&lt;&gt;"Yes",K18="No"),0,J18*'My Business'!$C$25/(1+'My Business'!$C$25)))</f>
        <v/>
      </c>
    </row>
    <row r="19">
      <c r="A19" s="6" t="n"/>
      <c r="C19" s="79" t="n"/>
      <c r="D19" s="30" t="n"/>
      <c r="E19" s="48" t="n"/>
      <c r="F19" s="80">
        <f>IF(E19="","",IF('My Business'!$C$15="Yes",E19*'My Business'!$C$25/(1+'My Business'!$C$25),0))</f>
        <v/>
      </c>
      <c r="H19" s="79" t="n"/>
      <c r="I19" s="30" t="n"/>
      <c r="J19" s="48" t="n"/>
      <c r="K19" s="49" t="n"/>
      <c r="L19" s="80">
        <f>IF(J19="","",IF(OR('My Business'!$C$15&lt;&gt;"Yes",K19="No"),0,J19*'My Business'!$C$25/(1+'My Business'!$C$25)))</f>
        <v/>
      </c>
    </row>
    <row r="20">
      <c r="A20" s="6" t="n"/>
      <c r="C20" s="79" t="n"/>
      <c r="D20" s="30" t="n"/>
      <c r="E20" s="48" t="n"/>
      <c r="F20" s="80">
        <f>IF(E20="","",IF('My Business'!$C$15="Yes",E20*'My Business'!$C$25/(1+'My Business'!$C$25),0))</f>
        <v/>
      </c>
      <c r="H20" s="79" t="n"/>
      <c r="I20" s="30" t="n"/>
      <c r="J20" s="48" t="n"/>
      <c r="K20" s="49" t="n"/>
      <c r="L20" s="80">
        <f>IF(J20="","",IF(OR('My Business'!$C$15&lt;&gt;"Yes",K20="No"),0,J20*'My Business'!$C$25/(1+'My Business'!$C$25)))</f>
        <v/>
      </c>
    </row>
    <row r="21">
      <c r="A21" s="6" t="n"/>
      <c r="C21" s="79" t="n"/>
      <c r="D21" s="30" t="n"/>
      <c r="E21" s="48" t="n"/>
      <c r="F21" s="80">
        <f>IF(E21="","",IF('My Business'!$C$15="Yes",E21*'My Business'!$C$25/(1+'My Business'!$C$25),0))</f>
        <v/>
      </c>
      <c r="H21" s="79" t="n"/>
      <c r="I21" s="30" t="n"/>
      <c r="J21" s="48" t="n"/>
      <c r="K21" s="49" t="n"/>
      <c r="L21" s="80">
        <f>IF(J21="","",IF(OR('My Business'!$C$15&lt;&gt;"Yes",K21="No"),0,J21*'My Business'!$C$25/(1+'My Business'!$C$25)))</f>
        <v/>
      </c>
    </row>
    <row r="22">
      <c r="A22" s="6" t="n"/>
      <c r="C22" s="79" t="n"/>
      <c r="D22" s="30" t="n"/>
      <c r="E22" s="48" t="n"/>
      <c r="F22" s="80">
        <f>IF(E22="","",IF('My Business'!$C$15="Yes",E22*'My Business'!$C$25/(1+'My Business'!$C$25),0))</f>
        <v/>
      </c>
      <c r="H22" s="79" t="n"/>
      <c r="I22" s="30" t="n"/>
      <c r="J22" s="48" t="n"/>
      <c r="K22" s="49" t="n"/>
      <c r="L22" s="80">
        <f>IF(J22="","",IF(OR('My Business'!$C$15&lt;&gt;"Yes",K22="No"),0,J22*'My Business'!$C$25/(1+'My Business'!$C$25)))</f>
        <v/>
      </c>
    </row>
    <row r="23">
      <c r="A23" s="6" t="n"/>
      <c r="C23" s="79" t="n"/>
      <c r="D23" s="30" t="n"/>
      <c r="E23" s="48" t="n"/>
      <c r="F23" s="80">
        <f>IF(E23="","",IF('My Business'!$C$15="Yes",E23*'My Business'!$C$25/(1+'My Business'!$C$25),0))</f>
        <v/>
      </c>
      <c r="H23" s="79" t="n"/>
      <c r="I23" s="30" t="n"/>
      <c r="J23" s="48" t="n"/>
      <c r="K23" s="49" t="n"/>
      <c r="L23" s="80">
        <f>IF(J23="","",IF(OR('My Business'!$C$15&lt;&gt;"Yes",K23="No"),0,J23*'My Business'!$C$25/(1+'My Business'!$C$25)))</f>
        <v/>
      </c>
    </row>
    <row r="24">
      <c r="A24" s="6" t="n"/>
      <c r="C24" s="79" t="n"/>
      <c r="D24" s="30" t="n"/>
      <c r="E24" s="48" t="n"/>
      <c r="F24" s="80">
        <f>IF(E24="","",IF('My Business'!$C$15="Yes",E24*'My Business'!$C$25/(1+'My Business'!$C$25),0))</f>
        <v/>
      </c>
      <c r="H24" s="79" t="n"/>
      <c r="I24" s="30" t="n"/>
      <c r="J24" s="48" t="n"/>
      <c r="K24" s="49" t="n"/>
      <c r="L24" s="80">
        <f>IF(J24="","",IF(OR('My Business'!$C$15&lt;&gt;"Yes",K24="No"),0,J24*'My Business'!$C$25/(1+'My Business'!$C$25)))</f>
        <v/>
      </c>
    </row>
    <row r="25">
      <c r="A25" s="6" t="n"/>
      <c r="C25" s="79" t="n"/>
      <c r="D25" s="30" t="n"/>
      <c r="E25" s="48" t="n"/>
      <c r="F25" s="80">
        <f>IF(E25="","",IF('My Business'!$C$15="Yes",E25*'My Business'!$C$25/(1+'My Business'!$C$25),0))</f>
        <v/>
      </c>
      <c r="H25" s="79" t="n"/>
      <c r="I25" s="30" t="n"/>
      <c r="J25" s="48" t="n"/>
      <c r="K25" s="49" t="n"/>
      <c r="L25" s="80">
        <f>IF(J25="","",IF(OR('My Business'!$C$15&lt;&gt;"Yes",K25="No"),0,J25*'My Business'!$C$25/(1+'My Business'!$C$25)))</f>
        <v/>
      </c>
    </row>
    <row r="26">
      <c r="A26" s="6" t="n"/>
      <c r="C26" s="79" t="n"/>
      <c r="D26" s="30" t="n"/>
      <c r="E26" s="48" t="n"/>
      <c r="F26" s="80">
        <f>IF(E26="","",IF('My Business'!$C$15="Yes",E26*'My Business'!$C$25/(1+'My Business'!$C$25),0))</f>
        <v/>
      </c>
      <c r="H26" s="79" t="n"/>
      <c r="I26" s="30" t="n"/>
      <c r="J26" s="48" t="n"/>
      <c r="K26" s="49" t="n"/>
      <c r="L26" s="80">
        <f>IF(J26="","",IF(OR('My Business'!$C$15&lt;&gt;"Yes",K26="No"),0,J26*'My Business'!$C$25/(1+'My Business'!$C$25)))</f>
        <v/>
      </c>
    </row>
    <row r="27">
      <c r="A27" s="6" t="n"/>
      <c r="C27" s="79" t="n"/>
      <c r="D27" s="30" t="n"/>
      <c r="E27" s="48" t="n"/>
      <c r="F27" s="80">
        <f>IF(E27="","",IF('My Business'!$C$15="Yes",E27*'My Business'!$C$25/(1+'My Business'!$C$25),0))</f>
        <v/>
      </c>
      <c r="H27" s="79" t="n"/>
      <c r="I27" s="30" t="n"/>
      <c r="J27" s="48" t="n"/>
      <c r="K27" s="49" t="n"/>
      <c r="L27" s="80">
        <f>IF(J27="","",IF(OR('My Business'!$C$15&lt;&gt;"Yes",K27="No"),0,J27*'My Business'!$C$25/(1+'My Business'!$C$25)))</f>
        <v/>
      </c>
    </row>
    <row r="28">
      <c r="A28" s="6" t="n"/>
      <c r="C28" s="79" t="n"/>
      <c r="D28" s="30" t="n"/>
      <c r="E28" s="48" t="n"/>
      <c r="F28" s="80">
        <f>IF(E28="","",IF('My Business'!$C$15="Yes",E28*'My Business'!$C$25/(1+'My Business'!$C$25),0))</f>
        <v/>
      </c>
      <c r="H28" s="79" t="n"/>
      <c r="I28" s="30" t="n"/>
      <c r="J28" s="48" t="n"/>
      <c r="K28" s="49" t="n"/>
      <c r="L28" s="80">
        <f>IF(J28="","",IF(OR('My Business'!$C$15&lt;&gt;"Yes",K28="No"),0,J28*'My Business'!$C$25/(1+'My Business'!$C$25)))</f>
        <v/>
      </c>
    </row>
    <row r="29">
      <c r="A29" s="6" t="n"/>
      <c r="C29" s="79" t="n"/>
      <c r="D29" s="30" t="n"/>
      <c r="E29" s="48" t="n"/>
      <c r="F29" s="80">
        <f>IF(E29="","",IF('My Business'!$C$15="Yes",E29*'My Business'!$C$25/(1+'My Business'!$C$25),0))</f>
        <v/>
      </c>
      <c r="H29" s="79" t="n"/>
      <c r="I29" s="30" t="n"/>
      <c r="J29" s="48" t="n"/>
      <c r="K29" s="49" t="n"/>
      <c r="L29" s="80">
        <f>IF(J29="","",IF(OR('My Business'!$C$15&lt;&gt;"Yes",K29="No"),0,J29*'My Business'!$C$25/(1+'My Business'!$C$25)))</f>
        <v/>
      </c>
    </row>
    <row r="30">
      <c r="A30" s="6" t="n"/>
      <c r="C30" s="79" t="n"/>
      <c r="D30" s="30" t="n"/>
      <c r="E30" s="48" t="n"/>
      <c r="F30" s="80">
        <f>IF(E30="","",IF('My Business'!$C$15="Yes",E30*'My Business'!$C$25/(1+'My Business'!$C$25),0))</f>
        <v/>
      </c>
      <c r="H30" s="79" t="n"/>
      <c r="I30" s="30" t="n"/>
      <c r="J30" s="48" t="n"/>
      <c r="K30" s="49" t="n"/>
      <c r="L30" s="80">
        <f>IF(J30="","",IF(OR('My Business'!$C$15&lt;&gt;"Yes",K30="No"),0,J30*'My Business'!$C$25/(1+'My Business'!$C$25)))</f>
        <v/>
      </c>
    </row>
    <row r="31">
      <c r="A31" s="6" t="n"/>
      <c r="C31" s="79" t="n"/>
      <c r="D31" s="30" t="n"/>
      <c r="E31" s="48" t="n"/>
      <c r="F31" s="80">
        <f>IF(E31="","",IF('My Business'!$C$15="Yes",E31*'My Business'!$C$25/(1+'My Business'!$C$25),0))</f>
        <v/>
      </c>
      <c r="H31" s="79" t="n"/>
      <c r="I31" s="30" t="n"/>
      <c r="J31" s="48" t="n"/>
      <c r="K31" s="49" t="n"/>
      <c r="L31" s="80">
        <f>IF(J31="","",IF(OR('My Business'!$C$15&lt;&gt;"Yes",K31="No"),0,J31*'My Business'!$C$25/(1+'My Business'!$C$25)))</f>
        <v/>
      </c>
    </row>
    <row r="32">
      <c r="A32" s="6" t="n"/>
      <c r="C32" s="79" t="n"/>
      <c r="D32" s="30" t="n"/>
      <c r="E32" s="48" t="n"/>
      <c r="F32" s="80">
        <f>IF(E32="","",IF('My Business'!$C$15="Yes",E32*'My Business'!$C$25/(1+'My Business'!$C$25),0))</f>
        <v/>
      </c>
      <c r="H32" s="79" t="n"/>
      <c r="I32" s="30" t="n"/>
      <c r="J32" s="48" t="n"/>
      <c r="K32" s="49" t="n"/>
      <c r="L32" s="80">
        <f>IF(J32="","",IF(OR('My Business'!$C$15&lt;&gt;"Yes",K32="No"),0,J32*'My Business'!$C$25/(1+'My Business'!$C$25)))</f>
        <v/>
      </c>
    </row>
    <row r="33">
      <c r="A33" s="6" t="n"/>
      <c r="C33" s="79" t="n"/>
      <c r="D33" s="30" t="n"/>
      <c r="E33" s="48" t="n"/>
      <c r="F33" s="80">
        <f>IF(E33="","",IF('My Business'!$C$15="Yes",E33*'My Business'!$C$25/(1+'My Business'!$C$25),0))</f>
        <v/>
      </c>
      <c r="H33" s="79" t="n"/>
      <c r="I33" s="30" t="n"/>
      <c r="J33" s="48" t="n"/>
      <c r="K33" s="49" t="n"/>
      <c r="L33" s="80">
        <f>IF(J33="","",IF(OR('My Business'!$C$15&lt;&gt;"Yes",K33="No"),0,J33*'My Business'!$C$25/(1+'My Business'!$C$25)))</f>
        <v/>
      </c>
    </row>
    <row r="34">
      <c r="A34" s="6" t="n"/>
      <c r="C34" s="79" t="n"/>
      <c r="D34" s="30" t="n"/>
      <c r="E34" s="48" t="n"/>
      <c r="F34" s="80">
        <f>IF(E34="","",IF('My Business'!$C$15="Yes",E34*'My Business'!$C$25/(1+'My Business'!$C$25),0))</f>
        <v/>
      </c>
      <c r="H34" s="79" t="n"/>
      <c r="I34" s="30" t="n"/>
      <c r="J34" s="48" t="n"/>
      <c r="K34" s="49" t="n"/>
      <c r="L34" s="80">
        <f>IF(J34="","",IF(OR('My Business'!$C$15&lt;&gt;"Yes",K34="No"),0,J34*'My Business'!$C$25/(1+'My Business'!$C$25)))</f>
        <v/>
      </c>
    </row>
    <row r="35">
      <c r="A35" s="6" t="n"/>
      <c r="C35" s="79" t="n"/>
      <c r="D35" s="30" t="n"/>
      <c r="E35" s="48" t="n"/>
      <c r="F35" s="80">
        <f>IF(E35="","",IF('My Business'!$C$15="Yes",E35*'My Business'!$C$25/(1+'My Business'!$C$25),0))</f>
        <v/>
      </c>
      <c r="H35" s="79" t="n"/>
      <c r="I35" s="30" t="n"/>
      <c r="J35" s="48" t="n"/>
      <c r="K35" s="49" t="n"/>
      <c r="L35" s="80">
        <f>IF(J35="","",IF(OR('My Business'!$C$15&lt;&gt;"Yes",K35="No"),0,J35*'My Business'!$C$25/(1+'My Business'!$C$25)))</f>
        <v/>
      </c>
    </row>
    <row r="36">
      <c r="A36" s="6" t="n"/>
      <c r="C36" s="79" t="n"/>
      <c r="D36" s="30" t="n"/>
      <c r="E36" s="48" t="n"/>
      <c r="F36" s="80">
        <f>IF(E36="","",IF('My Business'!$C$15="Yes",E36*'My Business'!$C$25/(1+'My Business'!$C$25),0))</f>
        <v/>
      </c>
      <c r="H36" s="79" t="n"/>
      <c r="I36" s="30" t="n"/>
      <c r="J36" s="48" t="n"/>
      <c r="K36" s="49" t="n"/>
      <c r="L36" s="80">
        <f>IF(J36="","",IF(OR('My Business'!$C$15&lt;&gt;"Yes",K36="No"),0,J36*'My Business'!$C$25/(1+'My Business'!$C$25)))</f>
        <v/>
      </c>
    </row>
    <row r="37">
      <c r="A37" s="6" t="n"/>
      <c r="C37" s="79" t="n"/>
      <c r="D37" s="30" t="n"/>
      <c r="E37" s="48" t="n"/>
      <c r="F37" s="80">
        <f>IF(E37="","",IF('My Business'!$C$15="Yes",E37*'My Business'!$C$25/(1+'My Business'!$C$25),0))</f>
        <v/>
      </c>
      <c r="H37" s="79" t="n"/>
      <c r="I37" s="30" t="n"/>
      <c r="J37" s="48" t="n"/>
      <c r="K37" s="49" t="n"/>
      <c r="L37" s="80">
        <f>IF(J37="","",IF(OR('My Business'!$C$15&lt;&gt;"Yes",K37="No"),0,J37*'My Business'!$C$25/(1+'My Business'!$C$25)))</f>
        <v/>
      </c>
    </row>
    <row r="38">
      <c r="A38" s="6" t="n"/>
      <c r="C38" s="79" t="n"/>
      <c r="D38" s="30" t="n"/>
      <c r="E38" s="48" t="n"/>
      <c r="F38" s="80">
        <f>IF(E38="","",IF('My Business'!$C$15="Yes",E38*'My Business'!$C$25/(1+'My Business'!$C$25),0))</f>
        <v/>
      </c>
      <c r="H38" s="79" t="n"/>
      <c r="I38" s="30" t="n"/>
      <c r="J38" s="48" t="n"/>
      <c r="K38" s="49" t="n"/>
      <c r="L38" s="80">
        <f>IF(J38="","",IF(OR('My Business'!$C$15&lt;&gt;"Yes",K38="No"),0,J38*'My Business'!$C$25/(1+'My Business'!$C$25)))</f>
        <v/>
      </c>
    </row>
    <row r="39">
      <c r="A39" s="6" t="n"/>
      <c r="C39" s="79" t="n"/>
      <c r="D39" s="30" t="n"/>
      <c r="E39" s="48" t="n"/>
      <c r="F39" s="80">
        <f>IF(E39="","",IF('My Business'!$C$15="Yes",E39*'My Business'!$C$25/(1+'My Business'!$C$25),0))</f>
        <v/>
      </c>
      <c r="H39" s="79" t="n"/>
      <c r="I39" s="30" t="n"/>
      <c r="J39" s="48" t="n"/>
      <c r="K39" s="49" t="n"/>
      <c r="L39" s="80">
        <f>IF(J39="","",IF(OR('My Business'!$C$15&lt;&gt;"Yes",K39="No"),0,J39*'My Business'!$C$25/(1+'My Business'!$C$25)))</f>
        <v/>
      </c>
    </row>
    <row r="40">
      <c r="A40" s="6" t="n"/>
      <c r="C40" s="79" t="n"/>
      <c r="D40" s="30" t="n"/>
      <c r="E40" s="48" t="n"/>
      <c r="F40" s="80">
        <f>IF(E40="","",IF('My Business'!$C$15="Yes",E40*'My Business'!$C$25/(1+'My Business'!$C$25),0))</f>
        <v/>
      </c>
      <c r="H40" s="79" t="n"/>
      <c r="I40" s="30" t="n"/>
      <c r="J40" s="48" t="n"/>
      <c r="K40" s="49" t="n"/>
      <c r="L40" s="80">
        <f>IF(J40="","",IF(OR('My Business'!$C$15&lt;&gt;"Yes",K40="No"),0,J40*'My Business'!$C$25/(1+'My Business'!$C$25)))</f>
        <v/>
      </c>
    </row>
    <row r="41">
      <c r="A41" s="6" t="n"/>
      <c r="C41" s="79" t="n"/>
      <c r="D41" s="30" t="n"/>
      <c r="E41" s="48" t="n"/>
      <c r="F41" s="80">
        <f>IF(E41="","",IF('My Business'!$C$15="Yes",E41*'My Business'!$C$25/(1+'My Business'!$C$25),0))</f>
        <v/>
      </c>
      <c r="H41" s="79" t="n"/>
      <c r="I41" s="30" t="n"/>
      <c r="J41" s="48" t="n"/>
      <c r="K41" s="49" t="n"/>
      <c r="L41" s="80">
        <f>IF(J41="","",IF(OR('My Business'!$C$15&lt;&gt;"Yes",K41="No"),0,J41*'My Business'!$C$25/(1+'My Business'!$C$25)))</f>
        <v/>
      </c>
    </row>
    <row r="42">
      <c r="A42" s="6" t="n"/>
      <c r="C42" s="79" t="n"/>
      <c r="D42" s="30" t="n"/>
      <c r="E42" s="48" t="n"/>
      <c r="F42" s="80">
        <f>IF(E42="","",IF('My Business'!$C$15="Yes",E42*'My Business'!$C$25/(1+'My Business'!$C$25),0))</f>
        <v/>
      </c>
      <c r="H42" s="79" t="n"/>
      <c r="I42" s="30" t="n"/>
      <c r="J42" s="48" t="n"/>
      <c r="K42" s="49" t="n"/>
      <c r="L42" s="80">
        <f>IF(J42="","",IF(OR('My Business'!$C$15&lt;&gt;"Yes",K42="No"),0,J42*'My Business'!$C$25/(1+'My Business'!$C$25)))</f>
        <v/>
      </c>
    </row>
    <row r="43">
      <c r="A43" s="6" t="n"/>
      <c r="C43" s="79" t="n"/>
      <c r="D43" s="30" t="n"/>
      <c r="E43" s="48" t="n"/>
      <c r="F43" s="80">
        <f>IF(E43="","",IF('My Business'!$C$15="Yes",E43*'My Business'!$C$25/(1+'My Business'!$C$25),0))</f>
        <v/>
      </c>
      <c r="H43" s="79" t="n"/>
      <c r="I43" s="30" t="n"/>
      <c r="J43" s="48" t="n"/>
      <c r="K43" s="49" t="n"/>
      <c r="L43" s="80">
        <f>IF(J43="","",IF(OR('My Business'!$C$15&lt;&gt;"Yes",K43="No"),0,J43*'My Business'!$C$25/(1+'My Business'!$C$25)))</f>
        <v/>
      </c>
    </row>
    <row r="44">
      <c r="A44" s="6" t="n"/>
      <c r="C44" s="79" t="n"/>
      <c r="D44" s="30" t="n"/>
      <c r="E44" s="48" t="n"/>
      <c r="F44" s="80">
        <f>IF(E44="","",IF('My Business'!$C$15="Yes",E44*'My Business'!$C$25/(1+'My Business'!$C$25),0))</f>
        <v/>
      </c>
      <c r="H44" s="79" t="n"/>
      <c r="I44" s="30" t="n"/>
      <c r="J44" s="48" t="n"/>
      <c r="K44" s="49" t="n"/>
      <c r="L44" s="80">
        <f>IF(J44="","",IF(OR('My Business'!$C$15&lt;&gt;"Yes",K44="No"),0,J44*'My Business'!$C$25/(1+'My Business'!$C$25)))</f>
        <v/>
      </c>
    </row>
    <row r="45">
      <c r="A45" s="6" t="n"/>
      <c r="C45" s="79" t="n"/>
      <c r="D45" s="30" t="n"/>
      <c r="E45" s="48" t="n"/>
      <c r="F45" s="80">
        <f>IF(E45="","",IF('My Business'!$C$15="Yes",E45*'My Business'!$C$25/(1+'My Business'!$C$25),0))</f>
        <v/>
      </c>
      <c r="H45" s="79" t="n"/>
      <c r="I45" s="30" t="n"/>
      <c r="J45" s="48" t="n"/>
      <c r="K45" s="49" t="n"/>
      <c r="L45" s="80">
        <f>IF(J45="","",IF(OR('My Business'!$C$15&lt;&gt;"Yes",K45="No"),0,J45*'My Business'!$C$25/(1+'My Business'!$C$25)))</f>
        <v/>
      </c>
    </row>
    <row r="46">
      <c r="A46" s="6" t="n"/>
      <c r="C46" s="79" t="n"/>
      <c r="D46" s="30" t="n"/>
      <c r="E46" s="48" t="n"/>
      <c r="F46" s="80">
        <f>IF(E46="","",IF('My Business'!$C$15="Yes",E46*'My Business'!$C$25/(1+'My Business'!$C$25),0))</f>
        <v/>
      </c>
      <c r="H46" s="79" t="n"/>
      <c r="I46" s="30" t="n"/>
      <c r="J46" s="48" t="n"/>
      <c r="K46" s="49" t="n"/>
      <c r="L46" s="80">
        <f>IF(J46="","",IF(OR('My Business'!$C$15&lt;&gt;"Yes",K46="No"),0,J46*'My Business'!$C$25/(1+'My Business'!$C$25)))</f>
        <v/>
      </c>
    </row>
    <row r="47">
      <c r="A47" s="6" t="n"/>
      <c r="C47" s="79" t="n"/>
      <c r="D47" s="30" t="n"/>
      <c r="E47" s="48" t="n"/>
      <c r="F47" s="80">
        <f>IF(E47="","",IF('My Business'!$C$15="Yes",E47*'My Business'!$C$25/(1+'My Business'!$C$25),0))</f>
        <v/>
      </c>
      <c r="H47" s="79" t="n"/>
      <c r="I47" s="30" t="n"/>
      <c r="J47" s="48" t="n"/>
      <c r="K47" s="49" t="n"/>
      <c r="L47" s="80">
        <f>IF(J47="","",IF(OR('My Business'!$C$15&lt;&gt;"Yes",K47="No"),0,J47*'My Business'!$C$25/(1+'My Business'!$C$25)))</f>
        <v/>
      </c>
    </row>
    <row r="48">
      <c r="A48" s="6" t="n"/>
      <c r="C48" s="79" t="n"/>
      <c r="D48" s="30" t="n"/>
      <c r="E48" s="48" t="n"/>
      <c r="F48" s="80">
        <f>IF(E48="","",IF('My Business'!$C$15="Yes",E48*'My Business'!$C$25/(1+'My Business'!$C$25),0))</f>
        <v/>
      </c>
      <c r="H48" s="79" t="n"/>
      <c r="I48" s="30" t="n"/>
      <c r="J48" s="48" t="n"/>
      <c r="K48" s="49" t="n"/>
      <c r="L48" s="80">
        <f>IF(J48="","",IF(OR('My Business'!$C$15&lt;&gt;"Yes",K48="No"),0,J48*'My Business'!$C$25/(1+'My Business'!$C$25)))</f>
        <v/>
      </c>
    </row>
    <row r="49">
      <c r="A49" s="6" t="n"/>
      <c r="C49" s="79" t="n"/>
      <c r="D49" s="30" t="n"/>
      <c r="E49" s="48" t="n"/>
      <c r="F49" s="80">
        <f>IF(E49="","",IF('My Business'!$C$15="Yes",E49*'My Business'!$C$25/(1+'My Business'!$C$25),0))</f>
        <v/>
      </c>
      <c r="H49" s="79" t="n"/>
      <c r="I49" s="30" t="n"/>
      <c r="J49" s="48" t="n"/>
      <c r="K49" s="49" t="n"/>
      <c r="L49" s="80">
        <f>IF(J49="","",IF(OR('My Business'!$C$15&lt;&gt;"Yes",K49="No"),0,J49*'My Business'!$C$25/(1+'My Business'!$C$25)))</f>
        <v/>
      </c>
    </row>
    <row r="50">
      <c r="A50" s="6" t="n"/>
      <c r="C50" s="79" t="n"/>
      <c r="D50" s="30" t="n"/>
      <c r="E50" s="48" t="n"/>
      <c r="F50" s="80">
        <f>IF(E50="","",IF('My Business'!$C$15="Yes",E50*'My Business'!$C$25/(1+'My Business'!$C$25),0))</f>
        <v/>
      </c>
      <c r="H50" s="79" t="n"/>
      <c r="I50" s="30" t="n"/>
      <c r="J50" s="48" t="n"/>
      <c r="K50" s="49" t="n"/>
      <c r="L50" s="80">
        <f>IF(J50="","",IF(OR('My Business'!$C$15&lt;&gt;"Yes",K50="No"),0,J50*'My Business'!$C$25/(1+'My Business'!$C$25)))</f>
        <v/>
      </c>
    </row>
    <row r="51">
      <c r="A51" s="6" t="n"/>
      <c r="C51" s="79" t="n"/>
      <c r="D51" s="30" t="n"/>
      <c r="E51" s="48" t="n"/>
      <c r="F51" s="80">
        <f>IF(E51="","",IF('My Business'!$C$15="Yes",E51*'My Business'!$C$25/(1+'My Business'!$C$25),0))</f>
        <v/>
      </c>
      <c r="H51" s="79" t="n"/>
      <c r="I51" s="30" t="n"/>
      <c r="J51" s="48" t="n"/>
      <c r="K51" s="49" t="n"/>
      <c r="L51" s="80">
        <f>IF(J51="","",IF(OR('My Business'!$C$15&lt;&gt;"Yes",K51="No"),0,J51*'My Business'!$C$25/(1+'My Business'!$C$25)))</f>
        <v/>
      </c>
    </row>
    <row r="52">
      <c r="A52" s="6" t="n"/>
      <c r="C52" s="79" t="n"/>
      <c r="D52" s="30" t="n"/>
      <c r="E52" s="48" t="n"/>
      <c r="F52" s="80">
        <f>IF(E52="","",IF('My Business'!$C$15="Yes",E52*'My Business'!$C$25/(1+'My Business'!$C$25),0))</f>
        <v/>
      </c>
      <c r="H52" s="79" t="n"/>
      <c r="I52" s="30" t="n"/>
      <c r="J52" s="48" t="n"/>
      <c r="K52" s="49" t="n"/>
      <c r="L52" s="80">
        <f>IF(J52="","",IF(OR('My Business'!$C$15&lt;&gt;"Yes",K52="No"),0,J52*'My Business'!$C$25/(1+'My Business'!$C$25)))</f>
        <v/>
      </c>
    </row>
    <row r="53">
      <c r="A53" s="6" t="n"/>
      <c r="C53" s="79" t="n"/>
      <c r="D53" s="30" t="n"/>
      <c r="E53" s="48" t="n"/>
      <c r="F53" s="80">
        <f>IF(E53="","",IF('My Business'!$C$15="Yes",E53*'My Business'!$C$25/(1+'My Business'!$C$25),0))</f>
        <v/>
      </c>
      <c r="H53" s="79" t="n"/>
      <c r="I53" s="30" t="n"/>
      <c r="J53" s="48" t="n"/>
      <c r="K53" s="49" t="n"/>
      <c r="L53" s="80">
        <f>IF(J53="","",IF(OR('My Business'!$C$15&lt;&gt;"Yes",K53="No"),0,J53*'My Business'!$C$25/(1+'My Business'!$C$25)))</f>
        <v/>
      </c>
    </row>
    <row r="54">
      <c r="A54" s="6" t="n"/>
      <c r="C54" s="79" t="n"/>
      <c r="D54" s="30" t="n"/>
      <c r="E54" s="48" t="n"/>
      <c r="F54" s="80">
        <f>IF(E54="","",IF('My Business'!$C$15="Yes",E54*'My Business'!$C$25/(1+'My Business'!$C$25),0))</f>
        <v/>
      </c>
      <c r="H54" s="79" t="n"/>
      <c r="I54" s="30" t="n"/>
      <c r="J54" s="48" t="n"/>
      <c r="K54" s="49" t="n"/>
      <c r="L54" s="80">
        <f>IF(J54="","",IF(OR('My Business'!$C$15&lt;&gt;"Yes",K54="No"),0,J54*'My Business'!$C$25/(1+'My Business'!$C$25)))</f>
        <v/>
      </c>
    </row>
    <row r="55">
      <c r="A55" s="6" t="n"/>
      <c r="C55" s="79" t="n"/>
      <c r="D55" s="30" t="n"/>
      <c r="E55" s="48" t="n"/>
      <c r="F55" s="80">
        <f>IF(E55="","",IF('My Business'!$C$15="Yes",E55*'My Business'!$C$25/(1+'My Business'!$C$25),0))</f>
        <v/>
      </c>
      <c r="H55" s="79" t="n"/>
      <c r="I55" s="30" t="n"/>
      <c r="J55" s="48" t="n"/>
      <c r="K55" s="49" t="n"/>
      <c r="L55" s="80">
        <f>IF(J55="","",IF(OR('My Business'!$C$15&lt;&gt;"Yes",K55="No"),0,J55*'My Business'!$C$25/(1+'My Business'!$C$25)))</f>
        <v/>
      </c>
    </row>
    <row r="56">
      <c r="A56" s="6" t="n"/>
      <c r="C56" s="79" t="n"/>
      <c r="D56" s="30" t="n"/>
      <c r="E56" s="48" t="n"/>
      <c r="F56" s="80">
        <f>IF(E56="","",IF('My Business'!$C$15="Yes",E56*'My Business'!$C$25/(1+'My Business'!$C$25),0))</f>
        <v/>
      </c>
      <c r="H56" s="79" t="n"/>
      <c r="I56" s="30" t="n"/>
      <c r="J56" s="48" t="n"/>
      <c r="K56" s="49" t="n"/>
      <c r="L56" s="80">
        <f>IF(J56="","",IF(OR('My Business'!$C$15&lt;&gt;"Yes",K56="No"),0,J56*'My Business'!$C$25/(1+'My Business'!$C$25)))</f>
        <v/>
      </c>
    </row>
    <row r="57">
      <c r="A57" s="6" t="n"/>
      <c r="C57" s="79" t="n"/>
      <c r="D57" s="30" t="n"/>
      <c r="E57" s="48" t="n"/>
      <c r="F57" s="80">
        <f>IF(E57="","",IF('My Business'!$C$15="Yes",E57*'My Business'!$C$25/(1+'My Business'!$C$25),0))</f>
        <v/>
      </c>
      <c r="H57" s="79" t="n"/>
      <c r="I57" s="30" t="n"/>
      <c r="J57" s="48" t="n"/>
      <c r="K57" s="49" t="n"/>
      <c r="L57" s="80">
        <f>IF(J57="","",IF(OR('My Business'!$C$15&lt;&gt;"Yes",K57="No"),0,J57*'My Business'!$C$25/(1+'My Business'!$C$25)))</f>
        <v/>
      </c>
    </row>
    <row r="58">
      <c r="A58" s="6" t="n"/>
      <c r="C58" s="79" t="n"/>
      <c r="D58" s="30" t="n"/>
      <c r="E58" s="48" t="n"/>
      <c r="F58" s="80">
        <f>IF(E58="","",IF('My Business'!$C$15="Yes",E58*'My Business'!$C$25/(1+'My Business'!$C$25),0))</f>
        <v/>
      </c>
      <c r="H58" s="79" t="n"/>
      <c r="I58" s="30" t="n"/>
      <c r="J58" s="48" t="n"/>
      <c r="K58" s="49" t="n"/>
      <c r="L58" s="80">
        <f>IF(J58="","",IF(OR('My Business'!$C$15&lt;&gt;"Yes",K58="No"),0,J58*'My Business'!$C$25/(1+'My Business'!$C$25)))</f>
        <v/>
      </c>
    </row>
    <row r="59">
      <c r="A59" s="6" t="n"/>
      <c r="C59" s="79" t="n"/>
      <c r="D59" s="30" t="n"/>
      <c r="E59" s="48" t="n"/>
      <c r="F59" s="80">
        <f>IF(E59="","",IF('My Business'!$C$15="Yes",E59*'My Business'!$C$25/(1+'My Business'!$C$25),0))</f>
        <v/>
      </c>
      <c r="H59" s="79" t="n"/>
      <c r="I59" s="30" t="n"/>
      <c r="J59" s="48" t="n"/>
      <c r="K59" s="49" t="n"/>
      <c r="L59" s="80">
        <f>IF(J59="","",IF(OR('My Business'!$C$15&lt;&gt;"Yes",K59="No"),0,J59*'My Business'!$C$25/(1+'My Business'!$C$25)))</f>
        <v/>
      </c>
    </row>
    <row r="60">
      <c r="A60" s="6" t="n"/>
      <c r="C60" s="79" t="n"/>
      <c r="D60" s="30" t="n"/>
      <c r="E60" s="48" t="n"/>
      <c r="F60" s="80">
        <f>IF(E60="","",IF('My Business'!$C$15="Yes",E60*'My Business'!$C$25/(1+'My Business'!$C$25),0))</f>
        <v/>
      </c>
      <c r="H60" s="79" t="n"/>
      <c r="I60" s="30" t="n"/>
      <c r="J60" s="48" t="n"/>
      <c r="K60" s="49" t="n"/>
      <c r="L60" s="80">
        <f>IF(J60="","",IF(OR('My Business'!$C$15&lt;&gt;"Yes",K60="No"),0,J60*'My Business'!$C$25/(1+'My Business'!$C$25)))</f>
        <v/>
      </c>
    </row>
    <row r="61">
      <c r="A61" s="6" t="n"/>
      <c r="C61" s="79" t="n"/>
      <c r="D61" s="30" t="n"/>
      <c r="E61" s="48" t="n"/>
      <c r="F61" s="80">
        <f>IF(E61="","",IF('My Business'!$C$15="Yes",E61*'My Business'!$C$25/(1+'My Business'!$C$25),0))</f>
        <v/>
      </c>
      <c r="H61" s="79" t="n"/>
      <c r="I61" s="30" t="n"/>
      <c r="J61" s="48" t="n"/>
      <c r="K61" s="49" t="n"/>
      <c r="L61" s="80">
        <f>IF(J61="","",IF(OR('My Business'!$C$15&lt;&gt;"Yes",K61="No"),0,J61*'My Business'!$C$25/(1+'My Business'!$C$25)))</f>
        <v/>
      </c>
    </row>
    <row r="62">
      <c r="A62" s="6" t="n"/>
      <c r="C62" s="79" t="n"/>
      <c r="D62" s="30" t="n"/>
      <c r="E62" s="48" t="n"/>
      <c r="F62" s="80">
        <f>IF(E62="","",IF('My Business'!$C$15="Yes",E62*'My Business'!$C$25/(1+'My Business'!$C$25),0))</f>
        <v/>
      </c>
      <c r="H62" s="79" t="n"/>
      <c r="I62" s="30" t="n"/>
      <c r="J62" s="48" t="n"/>
      <c r="K62" s="49" t="n"/>
      <c r="L62" s="80">
        <f>IF(J62="","",IF(OR('My Business'!$C$15&lt;&gt;"Yes",K62="No"),0,J62*'My Business'!$C$25/(1+'My Business'!$C$25)))</f>
        <v/>
      </c>
    </row>
    <row r="63">
      <c r="A63" s="6" t="n"/>
      <c r="C63" s="79" t="n"/>
      <c r="D63" s="30" t="n"/>
      <c r="E63" s="48" t="n"/>
      <c r="F63" s="80">
        <f>IF(E63="","",IF('My Business'!$C$15="Yes",E63*'My Business'!$C$25/(1+'My Business'!$C$25),0))</f>
        <v/>
      </c>
      <c r="H63" s="79" t="n"/>
      <c r="I63" s="30" t="n"/>
      <c r="J63" s="48" t="n"/>
      <c r="K63" s="49" t="n"/>
      <c r="L63" s="80">
        <f>IF(J63="","",IF(OR('My Business'!$C$15&lt;&gt;"Yes",K63="No"),0,J63*'My Business'!$C$25/(1+'My Business'!$C$25)))</f>
        <v/>
      </c>
    </row>
    <row r="64">
      <c r="A64" s="6" t="n"/>
      <c r="C64" s="79" t="n"/>
      <c r="D64" s="30" t="n"/>
      <c r="E64" s="48" t="n"/>
      <c r="F64" s="80">
        <f>IF(E64="","",IF('My Business'!$C$15="Yes",E64*'My Business'!$C$25/(1+'My Business'!$C$25),0))</f>
        <v/>
      </c>
      <c r="H64" s="79" t="n"/>
      <c r="I64" s="30" t="n"/>
      <c r="J64" s="48" t="n"/>
      <c r="K64" s="49" t="n"/>
      <c r="L64" s="80">
        <f>IF(J64="","",IF(OR('My Business'!$C$15&lt;&gt;"Yes",K64="No"),0,J64*'My Business'!$C$25/(1+'My Business'!$C$25)))</f>
        <v/>
      </c>
    </row>
    <row r="65">
      <c r="A65" s="6" t="n"/>
      <c r="C65" s="79" t="n"/>
      <c r="D65" s="30" t="n"/>
      <c r="E65" s="48" t="n"/>
      <c r="F65" s="80">
        <f>IF(E65="","",IF('My Business'!$C$15="Yes",E65*'My Business'!$C$25/(1+'My Business'!$C$25),0))</f>
        <v/>
      </c>
      <c r="H65" s="79" t="n"/>
      <c r="I65" s="30" t="n"/>
      <c r="J65" s="48" t="n"/>
      <c r="K65" s="49" t="n"/>
      <c r="L65" s="80">
        <f>IF(J65="","",IF(OR('My Business'!$C$15&lt;&gt;"Yes",K65="No"),0,J65*'My Business'!$C$25/(1+'My Business'!$C$25)))</f>
        <v/>
      </c>
    </row>
    <row r="66">
      <c r="A66" s="6" t="n"/>
      <c r="C66" s="79" t="n"/>
      <c r="D66" s="30" t="n"/>
      <c r="E66" s="48" t="n"/>
      <c r="F66" s="80">
        <f>IF(E66="","",IF('My Business'!$C$15="Yes",E66*'My Business'!$C$25/(1+'My Business'!$C$25),0))</f>
        <v/>
      </c>
      <c r="H66" s="79" t="n"/>
      <c r="I66" s="30" t="n"/>
      <c r="J66" s="48" t="n"/>
      <c r="K66" s="49" t="n"/>
      <c r="L66" s="80">
        <f>IF(J66="","",IF(OR('My Business'!$C$15&lt;&gt;"Yes",K66="No"),0,J66*'My Business'!$C$25/(1+'My Business'!$C$25)))</f>
        <v/>
      </c>
    </row>
    <row r="67">
      <c r="A67" s="6" t="n"/>
      <c r="C67" s="79" t="n"/>
      <c r="D67" s="30" t="n"/>
      <c r="E67" s="48" t="n"/>
      <c r="F67" s="80">
        <f>IF(E67="","",IF('My Business'!$C$15="Yes",E67*'My Business'!$C$25/(1+'My Business'!$C$25),0))</f>
        <v/>
      </c>
      <c r="H67" s="79" t="n"/>
      <c r="I67" s="30" t="n"/>
      <c r="J67" s="48" t="n"/>
      <c r="K67" s="49" t="n"/>
      <c r="L67" s="80">
        <f>IF(J67="","",IF(OR('My Business'!$C$15&lt;&gt;"Yes",K67="No"),0,J67*'My Business'!$C$25/(1+'My Business'!$C$25)))</f>
        <v/>
      </c>
    </row>
    <row r="68">
      <c r="A68" s="6" t="n"/>
      <c r="C68" s="79" t="n"/>
      <c r="D68" s="30" t="n"/>
      <c r="E68" s="48" t="n"/>
      <c r="F68" s="80">
        <f>IF(E68="","",IF('My Business'!$C$15="Yes",E68*'My Business'!$C$25/(1+'My Business'!$C$25),0))</f>
        <v/>
      </c>
      <c r="H68" s="79" t="n"/>
      <c r="I68" s="30" t="n"/>
      <c r="J68" s="48" t="n"/>
      <c r="K68" s="49" t="n"/>
      <c r="L68" s="80">
        <f>IF(J68="","",IF(OR('My Business'!$C$15&lt;&gt;"Yes",K68="No"),0,J68*'My Business'!$C$25/(1+'My Business'!$C$25)))</f>
        <v/>
      </c>
    </row>
    <row r="69">
      <c r="A69" s="6" t="n"/>
      <c r="C69" s="79" t="n"/>
      <c r="D69" s="30" t="n"/>
      <c r="E69" s="48" t="n"/>
      <c r="F69" s="80">
        <f>IF(E69="","",IF('My Business'!$C$15="Yes",E69*'My Business'!$C$25/(1+'My Business'!$C$25),0))</f>
        <v/>
      </c>
      <c r="H69" s="79" t="n"/>
      <c r="I69" s="30" t="n"/>
      <c r="J69" s="48" t="n"/>
      <c r="K69" s="49" t="n"/>
      <c r="L69" s="80">
        <f>IF(J69="","",IF(OR('My Business'!$C$15&lt;&gt;"Yes",K69="No"),0,J69*'My Business'!$C$25/(1+'My Business'!$C$25)))</f>
        <v/>
      </c>
    </row>
    <row r="70">
      <c r="A70" s="6" t="n"/>
      <c r="C70" s="79" t="n"/>
      <c r="D70" s="30" t="n"/>
      <c r="E70" s="48" t="n"/>
      <c r="F70" s="80">
        <f>IF(E70="","",IF('My Business'!$C$15="Yes",E70*'My Business'!$C$25/(1+'My Business'!$C$25),0))</f>
        <v/>
      </c>
      <c r="H70" s="79" t="n"/>
      <c r="I70" s="30" t="n"/>
      <c r="J70" s="48" t="n"/>
      <c r="K70" s="49" t="n"/>
      <c r="L70" s="80">
        <f>IF(J70="","",IF(OR('My Business'!$C$15&lt;&gt;"Yes",K70="No"),0,J70*'My Business'!$C$25/(1+'My Business'!$C$25)))</f>
        <v/>
      </c>
    </row>
    <row r="71">
      <c r="A71" s="6" t="n"/>
    </row>
    <row r="72">
      <c r="A72" s="6" t="n"/>
    </row>
    <row r="73">
      <c r="A73" s="6" t="n"/>
      <c r="C73" s="81" t="inlineStr">
        <is>
          <t>Doing this by hand every quarter?</t>
        </is>
      </c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</row>
    <row r="74">
      <c r="A74" s="6" t="n"/>
      <c r="C74" s="82" t="inlineStr">
        <is>
          <t>The Tradie Business Pack tracks the whole year, every quarter, your tax and job profits. Tradiq does it from your phone.</t>
        </is>
      </c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</row>
    <row r="75">
      <c r="A75" s="6" t="n"/>
      <c r="C75" s="83" t="inlineStr">
        <is>
          <t>tradiq.com.au</t>
        </is>
      </c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</row>
  </sheetData>
  <mergeCells count="8">
    <mergeCell ref="E6:F6"/>
    <mergeCell ref="C6:D6"/>
    <mergeCell ref="H6:I6"/>
    <mergeCell ref="J5:K5"/>
    <mergeCell ref="J6:K6"/>
    <mergeCell ref="C5:D5"/>
    <mergeCell ref="E5:F5"/>
    <mergeCell ref="H5:I5"/>
  </mergeCells>
  <dataValidations count="1">
    <dataValidation sqref="K11:K70" showDropDown="0" showInputMessage="0" showErrorMessage="1" allowBlank="1" error="Pick an option from the list." type="list">
      <formula1>"Yes,No"</formula1>
    </dataValidation>
  </dataValidations>
  <hyperlinks>
    <hyperlink ref="A5" location="'Home'!A1" display="Home"/>
    <hyperlink ref="A6" location="'My Business'!A1" display="My Business"/>
    <hyperlink ref="A7" location="'Tax Invoice'!A1" display="Tax Invoice"/>
    <hyperlink ref="A8" location="'GST Tracker'!A1" display="GST Tracker"/>
    <hyperlink ref="A9" location="'Meet Tradiq'!A1" display="Meet Tradiq"/>
    <hyperlink xmlns:r="http://schemas.openxmlformats.org/officeDocument/2006/relationships" ref="A12" r:id="rId1"/>
    <hyperlink xmlns:r="http://schemas.openxmlformats.org/officeDocument/2006/relationships" ref="C75" r:id="rId2"/>
  </hyperlinks>
  <printOptions horizontalCentered="1"/>
  <pageMargins left="0.35" right="0.35" top="0.45" bottom="0.45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M60"/>
  <sheetViews>
    <sheetView showGridLines="0" zoomScale="100" workbookViewId="0">
      <selection activeCell="A1" sqref="A1"/>
    </sheetView>
  </sheetViews>
  <sheetFormatPr baseColWidth="8" defaultRowHeight="15"/>
  <cols>
    <col width="21" customWidth="1" min="1" max="1"/>
    <col width="3" customWidth="1" min="2" max="2"/>
    <col width="14" customWidth="1" min="3" max="3"/>
    <col width="14" customWidth="1" min="4" max="4"/>
    <col width="14" customWidth="1" min="5" max="5"/>
    <col width="3" customWidth="1" min="6" max="6"/>
    <col width="14" customWidth="1" min="7" max="7"/>
    <col width="14" customWidth="1" min="8" max="8"/>
    <col width="14" customWidth="1" min="9" max="9"/>
    <col width="3" customWidth="1" min="10" max="10"/>
    <col width="22" customWidth="1" min="11" max="11"/>
    <col width="3" customWidth="1" min="12" max="12"/>
  </cols>
  <sheetData>
    <row r="1" ht="40" customHeight="1">
      <c r="A1" s="1" t="inlineStr">
        <is>
          <t>tradiq</t>
        </is>
      </c>
      <c r="B1" s="2" t="n"/>
      <c r="C1" s="3" t="inlineStr">
        <is>
          <t>Meet Tradiq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4" t="inlineStr">
        <is>
          <t>FREE STARTER KIT</t>
        </is>
      </c>
      <c r="B2" s="2" t="n"/>
      <c r="C2" s="5" t="inlineStr">
        <is>
          <t>The app version of this pack — for when you'd rather snap a photo than type a row.</t>
        </is>
      </c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10" customHeight="1">
      <c r="A3" s="6" t="n"/>
      <c r="B3" s="2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2" t="n"/>
    </row>
    <row r="4">
      <c r="A4" s="6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 ht="24" customHeight="1">
      <c r="A5" s="10" t="inlineStr">
        <is>
          <t>Home</t>
        </is>
      </c>
      <c r="B5" s="2" t="n"/>
      <c r="C5" s="84" t="inlineStr">
        <is>
          <t>TRADIQ  ·  THE APP FOR AUSSIE TRADIES &amp; ABN WORKERS</t>
        </is>
      </c>
      <c r="L5" s="2" t="n"/>
      <c r="M5" s="2" t="n"/>
    </row>
    <row r="6" ht="34" customHeight="1">
      <c r="A6" s="10" t="inlineStr">
        <is>
          <t>My Business</t>
        </is>
      </c>
      <c r="B6" s="2" t="n"/>
      <c r="C6" s="85" t="inlineStr">
        <is>
          <t>Snap it. Forget it. We handle everything else.</t>
        </is>
      </c>
      <c r="L6" s="2" t="n"/>
      <c r="M6" s="2" t="n"/>
    </row>
    <row r="7">
      <c r="A7" s="10" t="inlineStr">
        <is>
          <t>Tax Invoice</t>
        </is>
      </c>
      <c r="B7" s="2" t="n"/>
      <c r="C7" s="86" t="inlineStr">
        <is>
          <t>Receipts filed, invoices sent, reports ready — on your phone, on site, in seconds.</t>
        </is>
      </c>
      <c r="L7" s="2" t="n"/>
      <c r="M7" s="2" t="n"/>
    </row>
    <row r="8">
      <c r="A8" s="10" t="inlineStr">
        <is>
          <t>GST Tracker</t>
        </is>
      </c>
      <c r="B8" s="2" t="n"/>
      <c r="C8" s="87" t="inlineStr">
        <is>
          <t>Free plan available · No credit card needed · iPhone, Android &amp; desktop</t>
        </is>
      </c>
      <c r="L8" s="2" t="n"/>
      <c r="M8" s="2" t="n"/>
    </row>
    <row r="9">
      <c r="A9" s="8" t="inlineStr">
        <is>
          <t>★ Meet Tradiq</t>
        </is>
      </c>
      <c r="B9" s="2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2" t="n"/>
      <c r="M9" s="2" t="n"/>
    </row>
    <row r="10" ht="24" customHeight="1">
      <c r="A10" s="6" t="n"/>
      <c r="B10" s="2" t="n"/>
      <c r="C10" s="88" t="inlineStr">
        <is>
          <t>Your bonus: Tradiq Pro FREE for a month — sign up at tradiq.com.au and use code  TRADIEPACK</t>
        </is>
      </c>
      <c r="L10" s="2" t="n"/>
      <c r="M10" s="2" t="n"/>
    </row>
    <row r="11">
      <c r="A11" s="12" t="inlineStr">
        <is>
          <t>Do it from your phone</t>
        </is>
      </c>
      <c r="B11" s="2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2" t="n"/>
      <c r="M11" s="2" t="n"/>
    </row>
    <row r="12">
      <c r="A12" s="14" t="inlineStr">
        <is>
          <t>tradiq.com.au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6" t="n"/>
      <c r="B13" s="2" t="n"/>
      <c r="C13" s="13" t="inlineStr">
        <is>
          <t>WHAT IT DOES</t>
        </is>
      </c>
      <c r="D13" s="2" t="n"/>
      <c r="E13" s="2" t="n"/>
      <c r="F13" s="2" t="n"/>
      <c r="G13" s="2" t="n"/>
      <c r="H13" s="2" t="n"/>
      <c r="I13" s="2" t="n"/>
      <c r="J13" s="2" t="n"/>
      <c r="K13" s="13" t="inlineStr">
        <is>
          <t>HOW IT WORKS</t>
        </is>
      </c>
      <c r="L13" s="2" t="n"/>
      <c r="M13" s="2" t="n"/>
    </row>
    <row r="14" ht="22" customHeight="1">
      <c r="A14" s="6" t="n"/>
      <c r="B14" s="2" t="n"/>
      <c r="C14" s="15" t="inlineStr">
        <is>
          <t>AI receipt scanner</t>
        </is>
      </c>
      <c r="D14" s="16" t="n"/>
      <c r="E14" s="17" t="n"/>
      <c r="F14" s="2" t="n"/>
      <c r="G14" s="15" t="inlineStr">
        <is>
          <t>Live tax estimate</t>
        </is>
      </c>
      <c r="H14" s="16" t="n"/>
      <c r="I14" s="17" t="n"/>
      <c r="J14" s="2" t="n"/>
      <c r="K14" s="89" t="inlineStr">
        <is>
          <t>1  Snap your receipt</t>
        </is>
      </c>
      <c r="L14" s="2" t="n"/>
      <c r="M14" s="2" t="n"/>
    </row>
    <row r="15" ht="30" customHeight="1">
      <c r="A15" s="6" t="n"/>
      <c r="B15" s="2" t="n"/>
      <c r="C15" s="90" t="inlineStr">
        <is>
          <t>Photograph a receipt — supplier, amount and category are read for you.</t>
        </is>
      </c>
      <c r="D15" s="19" t="n"/>
      <c r="E15" s="20" t="n"/>
      <c r="F15" s="2" t="n"/>
      <c r="G15" s="90" t="inlineStr">
        <is>
          <t>See your tax bill update as you earn. No surprises in July.</t>
        </is>
      </c>
      <c r="H15" s="19" t="n"/>
      <c r="I15" s="20" t="n"/>
      <c r="J15" s="2" t="n"/>
      <c r="K15" s="2" t="n"/>
      <c r="L15" s="2" t="n"/>
      <c r="M15" s="2" t="n"/>
    </row>
    <row r="16" ht="10" customHeight="1">
      <c r="A16" s="6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89" t="inlineStr">
        <is>
          <t>2  Watch it add up</t>
        </is>
      </c>
      <c r="L16" s="2" t="n"/>
      <c r="M16" s="2" t="n"/>
    </row>
    <row r="17" ht="22" customHeight="1">
      <c r="A17" s="6" t="n"/>
      <c r="B17" s="2" t="n"/>
      <c r="C17" s="15" t="inlineStr">
        <is>
          <t>BAS quarterly reports</t>
        </is>
      </c>
      <c r="D17" s="16" t="n"/>
      <c r="E17" s="17" t="n"/>
      <c r="F17" s="2" t="n"/>
      <c r="G17" s="15" t="inlineStr">
        <is>
          <t>Professional invoices</t>
        </is>
      </c>
      <c r="H17" s="16" t="n"/>
      <c r="I17" s="17" t="n"/>
      <c r="J17" s="2" t="n"/>
      <c r="K17" s="2" t="n"/>
      <c r="L17" s="2" t="n"/>
      <c r="M17" s="2" t="n"/>
    </row>
    <row r="18" ht="30" customHeight="1">
      <c r="A18" s="6" t="n"/>
      <c r="B18" s="2" t="n"/>
      <c r="C18" s="90" t="inlineStr">
        <is>
          <t>GST summaries for every quarter, with deadline reminders.</t>
        </is>
      </c>
      <c r="D18" s="19" t="n"/>
      <c r="E18" s="20" t="n"/>
      <c r="F18" s="2" t="n"/>
      <c r="G18" s="90" t="inlineStr">
        <is>
          <t>PDF invoices with your ABN, logo and bank details — sent from site.</t>
        </is>
      </c>
      <c r="H18" s="19" t="n"/>
      <c r="I18" s="20" t="n"/>
      <c r="J18" s="2" t="n"/>
      <c r="K18" s="89" t="inlineStr">
        <is>
          <t>3  Export &amp; lodge</t>
        </is>
      </c>
      <c r="L18" s="2" t="n"/>
      <c r="M18" s="2" t="n"/>
    </row>
    <row r="19" ht="10" customHeight="1">
      <c r="A19" s="6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 ht="22" customHeight="1">
      <c r="A20" s="6" t="n"/>
      <c r="B20" s="2" t="n"/>
      <c r="C20" s="15" t="inlineStr">
        <is>
          <t>Mileage tracker</t>
        </is>
      </c>
      <c r="D20" s="16" t="n"/>
      <c r="E20" s="17" t="n"/>
      <c r="F20" s="2" t="n"/>
      <c r="G20" s="15" t="inlineStr">
        <is>
          <t>FIFO zone tax offset</t>
        </is>
      </c>
      <c r="H20" s="16" t="n"/>
      <c r="I20" s="17" t="n"/>
      <c r="J20" s="2" t="n"/>
      <c r="K20" s="89" t="inlineStr">
        <is>
          <t>4  Works everywhere</t>
        </is>
      </c>
      <c r="L20" s="2" t="n"/>
      <c r="M20" s="2" t="n"/>
    </row>
    <row r="21" ht="30" customHeight="1">
      <c r="A21" s="6" t="n"/>
      <c r="B21" s="2" t="n"/>
      <c r="C21" s="90" t="inlineStr">
        <is>
          <t>Log work trips at the ATO cents-per-km rate.</t>
        </is>
      </c>
      <c r="D21" s="19" t="n"/>
      <c r="E21" s="20" t="n"/>
      <c r="F21" s="2" t="n"/>
      <c r="G21" s="90" t="inlineStr">
        <is>
          <t>Import your roster and the offset is worked out for you.</t>
        </is>
      </c>
      <c r="H21" s="19" t="n"/>
      <c r="I21" s="20" t="n"/>
      <c r="J21" s="2" t="n"/>
      <c r="K21" s="2" t="n"/>
      <c r="L21" s="2" t="n"/>
      <c r="M21" s="2" t="n"/>
    </row>
    <row r="22" ht="10" customHeight="1">
      <c r="A22" s="6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6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6" t="n"/>
      <c r="B24" s="2" t="n"/>
      <c r="C24" s="13" t="inlineStr">
        <is>
          <t>THIS SPREADSHEET VS THE TRADIQ APP</t>
        </is>
      </c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6" t="n"/>
      <c r="B25" s="2" t="n"/>
      <c r="C25" s="91" t="inlineStr"/>
      <c r="E25" s="92" t="n"/>
      <c r="F25" s="91" t="inlineStr">
        <is>
          <t>Spreadsheet</t>
        </is>
      </c>
      <c r="H25" s="92" t="n"/>
      <c r="I25" s="93" t="inlineStr">
        <is>
          <t>Tradiq app</t>
        </is>
      </c>
      <c r="K25" s="94" t="n"/>
      <c r="L25" s="2" t="n"/>
      <c r="M25" s="2" t="n"/>
    </row>
    <row r="26" ht="22" customHeight="1">
      <c r="A26" s="6" t="n"/>
      <c r="B26" s="2" t="n"/>
      <c r="C26" s="95" t="inlineStr">
        <is>
          <t>Logging a receipt</t>
        </is>
      </c>
      <c r="D26" s="96" t="n"/>
      <c r="E26" s="96" t="n"/>
      <c r="F26" s="97" t="inlineStr">
        <is>
          <t>Type a row at the computer</t>
        </is>
      </c>
      <c r="G26" s="96" t="n"/>
      <c r="H26" s="96" t="n"/>
      <c r="I26" s="98" t="inlineStr">
        <is>
          <t>Snap a photo — done in ~20 s</t>
        </is>
      </c>
      <c r="J26" s="99" t="n"/>
      <c r="K26" s="99" t="n"/>
      <c r="L26" s="2" t="n"/>
      <c r="M26" s="2" t="n"/>
    </row>
    <row r="27" ht="22" customHeight="1">
      <c r="A27" s="6" t="n"/>
      <c r="B27" s="2" t="n"/>
      <c r="C27" s="95" t="inlineStr">
        <is>
          <t>Where you use it</t>
        </is>
      </c>
      <c r="D27" s="96" t="n"/>
      <c r="E27" s="96" t="n"/>
      <c r="F27" s="97" t="inlineStr">
        <is>
          <t>Laptop or desktop</t>
        </is>
      </c>
      <c r="G27" s="96" t="n"/>
      <c r="H27" s="96" t="n"/>
      <c r="I27" s="98" t="inlineStr">
        <is>
          <t>Phone on site, tablet, desktop</t>
        </is>
      </c>
      <c r="J27" s="99" t="n"/>
      <c r="K27" s="99" t="n"/>
      <c r="L27" s="2" t="n"/>
      <c r="M27" s="2" t="n"/>
    </row>
    <row r="28" ht="22" customHeight="1">
      <c r="A28" s="6" t="n"/>
      <c r="B28" s="2" t="n"/>
      <c r="C28" s="95" t="inlineStr">
        <is>
          <t>Invoices</t>
        </is>
      </c>
      <c r="D28" s="96" t="n"/>
      <c r="E28" s="96" t="n"/>
      <c r="F28" s="97" t="inlineStr">
        <is>
          <t>Fill a template, export PDF</t>
        </is>
      </c>
      <c r="G28" s="96" t="n"/>
      <c r="H28" s="96" t="n"/>
      <c r="I28" s="98" t="inlineStr">
        <is>
          <t>Create &amp; send from the job</t>
        </is>
      </c>
      <c r="J28" s="99" t="n"/>
      <c r="K28" s="99" t="n"/>
      <c r="L28" s="2" t="n"/>
      <c r="M28" s="2" t="n"/>
    </row>
    <row r="29" ht="22" customHeight="1">
      <c r="A29" s="6" t="n"/>
      <c r="B29" s="2" t="n"/>
      <c r="C29" s="95" t="inlineStr">
        <is>
          <t>GST, BAS &amp; tax</t>
        </is>
      </c>
      <c r="D29" s="96" t="n"/>
      <c r="E29" s="96" t="n"/>
      <c r="F29" s="97" t="inlineStr">
        <is>
          <t>Worked out from what you type</t>
        </is>
      </c>
      <c r="G29" s="96" t="n"/>
      <c r="H29" s="96" t="n"/>
      <c r="I29" s="98" t="inlineStr">
        <is>
          <t>Updated live as receipts come in</t>
        </is>
      </c>
      <c r="J29" s="99" t="n"/>
      <c r="K29" s="99" t="n"/>
      <c r="L29" s="2" t="n"/>
      <c r="M29" s="2" t="n"/>
    </row>
    <row r="30" ht="22" customHeight="1">
      <c r="A30" s="6" t="n"/>
      <c r="B30" s="2" t="n"/>
      <c r="C30" s="95" t="inlineStr">
        <is>
          <t>Receipts kept</t>
        </is>
      </c>
      <c r="D30" s="96" t="n"/>
      <c r="E30" s="96" t="n"/>
      <c r="F30" s="97" t="inlineStr">
        <is>
          <t>You file the paper</t>
        </is>
      </c>
      <c r="G30" s="96" t="n"/>
      <c r="H30" s="96" t="n"/>
      <c r="I30" s="98" t="inlineStr">
        <is>
          <t>Stored securely, by financial year</t>
        </is>
      </c>
      <c r="J30" s="99" t="n"/>
      <c r="K30" s="99" t="n"/>
      <c r="L30" s="2" t="n"/>
      <c r="M30" s="2" t="n"/>
    </row>
    <row r="31" ht="22" customHeight="1">
      <c r="A31" s="6" t="n"/>
      <c r="B31" s="2" t="n"/>
      <c r="C31" s="95" t="inlineStr">
        <is>
          <t>Cost</t>
        </is>
      </c>
      <c r="D31" s="96" t="n"/>
      <c r="E31" s="96" t="n"/>
      <c r="F31" s="97" t="inlineStr">
        <is>
          <t>One-off purchase</t>
        </is>
      </c>
      <c r="G31" s="96" t="n"/>
      <c r="H31" s="96" t="n"/>
      <c r="I31" s="98" t="inlineStr">
        <is>
          <t>Free plan · Pro A$19/month</t>
        </is>
      </c>
      <c r="J31" s="99" t="n"/>
      <c r="K31" s="99" t="n"/>
      <c r="L31" s="2" t="n"/>
      <c r="M31" s="2" t="n"/>
    </row>
    <row r="32">
      <c r="A32" s="6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6" t="n"/>
      <c r="B33" s="2" t="n"/>
      <c r="C33" s="13" t="inlineStr">
        <is>
          <t>PLANS</t>
        </is>
      </c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6" t="n"/>
      <c r="B34" s="2" t="n"/>
      <c r="C34" s="100" t="inlineStr">
        <is>
          <t>FREE  ·  $0 forever</t>
        </is>
      </c>
      <c r="D34" s="35" t="n"/>
      <c r="E34" s="35" t="n"/>
      <c r="F34" s="2" t="n"/>
      <c r="G34" s="8" t="inlineStr">
        <is>
          <t>PRO  ·  A$19/month or A$190/year</t>
        </is>
      </c>
      <c r="H34" s="59" t="n"/>
      <c r="I34" s="59" t="n"/>
      <c r="J34" s="2" t="n"/>
      <c r="K34" s="2" t="n"/>
      <c r="L34" s="2" t="n"/>
      <c r="M34" s="2" t="n"/>
    </row>
    <row r="35">
      <c r="A35" s="6" t="n"/>
      <c r="B35" s="2" t="n"/>
      <c r="C35" s="101" t="inlineStr">
        <is>
          <t>✔  Up to 20 receipts a month</t>
        </is>
      </c>
      <c r="D35" s="102" t="n"/>
      <c r="E35" s="102" t="n"/>
      <c r="F35" s="2" t="n"/>
      <c r="G35" s="101" t="inlineStr">
        <is>
          <t>✔  Unlimited receipts &amp; invoices</t>
        </is>
      </c>
      <c r="H35" s="102" t="n"/>
      <c r="I35" s="102" t="n"/>
      <c r="J35" s="2" t="n"/>
      <c r="K35" s="103" t="inlineStr">
        <is>
          <t>Start free</t>
        </is>
      </c>
      <c r="L35" s="2" t="n"/>
      <c r="M35" s="2" t="n"/>
    </row>
    <row r="36">
      <c r="A36" s="6" t="n"/>
      <c r="B36" s="2" t="n"/>
      <c r="C36" s="101" t="inlineStr">
        <is>
          <t>✔  Basic dashboard</t>
        </is>
      </c>
      <c r="D36" s="102" t="n"/>
      <c r="E36" s="102" t="n"/>
      <c r="F36" s="2" t="n"/>
      <c r="G36" s="101" t="inlineStr">
        <is>
          <t>✔  BAS quarterly reports</t>
        </is>
      </c>
      <c r="H36" s="102" t="n"/>
      <c r="I36" s="102" t="n"/>
      <c r="J36" s="2" t="n"/>
      <c r="K36" s="104" t="inlineStr">
        <is>
          <t>tradiq.com.au</t>
        </is>
      </c>
      <c r="L36" s="2" t="n"/>
      <c r="M36" s="2" t="n"/>
    </row>
    <row r="37">
      <c r="A37" s="6" t="n"/>
      <c r="B37" s="2" t="n"/>
      <c r="C37" s="101" t="inlineStr">
        <is>
          <t>✔  AI categorisation</t>
        </is>
      </c>
      <c r="D37" s="102" t="n"/>
      <c r="E37" s="102" t="n"/>
      <c r="F37" s="2" t="n"/>
      <c r="G37" s="101" t="inlineStr">
        <is>
          <t>✔  Email-forwarded receipts</t>
        </is>
      </c>
      <c r="H37" s="102" t="n"/>
      <c r="I37" s="102" t="n"/>
      <c r="J37" s="2" t="n"/>
      <c r="K37" s="105" t="inlineStr">
        <is>
          <t>Pro free for a month:</t>
        </is>
      </c>
      <c r="L37" s="2" t="n"/>
      <c r="M37" s="2" t="n"/>
    </row>
    <row r="38">
      <c r="A38" s="6" t="n"/>
      <c r="B38" s="2" t="n"/>
      <c r="C38" s="101" t="inlineStr">
        <is>
          <t>✔  GST &amp; tax estimates</t>
        </is>
      </c>
      <c r="D38" s="102" t="n"/>
      <c r="E38" s="102" t="n"/>
      <c r="F38" s="2" t="n"/>
      <c r="G38" s="101" t="inlineStr">
        <is>
          <t>✔  Reports by category &amp; CSV export</t>
        </is>
      </c>
      <c r="H38" s="102" t="n"/>
      <c r="I38" s="102" t="n"/>
      <c r="J38" s="2" t="n"/>
      <c r="K38" s="106" t="inlineStr">
        <is>
          <t>TRADIEPACK</t>
        </is>
      </c>
      <c r="L38" s="2" t="n"/>
      <c r="M38" s="2" t="n"/>
    </row>
    <row r="39">
      <c r="A39" s="6" t="n"/>
      <c r="B39" s="2" t="n"/>
      <c r="C39" s="101" t="inlineStr">
        <is>
          <t>✔  Mileage tracker</t>
        </is>
      </c>
      <c r="D39" s="102" t="n"/>
      <c r="E39" s="102" t="n"/>
      <c r="F39" s="2" t="n"/>
      <c r="G39" s="101" t="inlineStr">
        <is>
          <t>✔  FIFO zone tax offset, super calculator</t>
        </is>
      </c>
      <c r="H39" s="102" t="n"/>
      <c r="I39" s="102" t="n"/>
      <c r="J39" s="2" t="n"/>
      <c r="K39" s="107" t="inlineStr">
        <is>
          <t>support@tradiq.com.au</t>
        </is>
      </c>
      <c r="L39" s="2" t="n"/>
      <c r="M39" s="2" t="n"/>
    </row>
    <row r="40">
      <c r="A40" s="6" t="n"/>
      <c r="B40" s="2" t="n"/>
      <c r="C40" s="2" t="n"/>
      <c r="D40" s="2" t="n"/>
      <c r="E40" s="2" t="n"/>
      <c r="F40" s="2" t="n"/>
      <c r="G40" s="101" t="inlineStr">
        <is>
          <t>✔  Priority support</t>
        </is>
      </c>
      <c r="H40" s="102" t="n"/>
      <c r="I40" s="102" t="n"/>
      <c r="J40" s="2" t="n"/>
      <c r="K40" s="2" t="n"/>
      <c r="L40" s="2" t="n"/>
      <c r="M40" s="2" t="n"/>
    </row>
    <row r="41">
      <c r="A41" s="6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6" t="n"/>
      <c r="B42" s="2" t="n"/>
      <c r="C42" s="108" t="inlineStr">
        <is>
          <t>Tradiq provides estimates only — not financial, tax or legal advice. Confirm official ATO filings with a registered tax or BAS agent. Prices as at October 2026.</t>
        </is>
      </c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6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6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6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6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6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6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6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>
      <c r="A50" s="6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6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A52" s="6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6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A54" s="6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>
      <c r="A55" s="6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>
      <c r="A56" s="6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A57" s="6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A58" s="6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6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  <row r="60">
      <c r="A60" s="6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</row>
  </sheetData>
  <mergeCells count="51">
    <mergeCell ref="G38:I38"/>
    <mergeCell ref="C10:K10"/>
    <mergeCell ref="I28:K28"/>
    <mergeCell ref="G37:I37"/>
    <mergeCell ref="C31:E31"/>
    <mergeCell ref="G18:I18"/>
    <mergeCell ref="F26:H26"/>
    <mergeCell ref="G34:I34"/>
    <mergeCell ref="C21:E21"/>
    <mergeCell ref="G15:I15"/>
    <mergeCell ref="C36:E36"/>
    <mergeCell ref="G14:I14"/>
    <mergeCell ref="C27:E27"/>
    <mergeCell ref="F28:H28"/>
    <mergeCell ref="F31:H31"/>
    <mergeCell ref="F27:H27"/>
    <mergeCell ref="C39:E39"/>
    <mergeCell ref="F30:H30"/>
    <mergeCell ref="G35:I35"/>
    <mergeCell ref="C17:E17"/>
    <mergeCell ref="G20:I20"/>
    <mergeCell ref="C8:K8"/>
    <mergeCell ref="I29:K29"/>
    <mergeCell ref="C38:E38"/>
    <mergeCell ref="C7:K7"/>
    <mergeCell ref="C28:E28"/>
    <mergeCell ref="C37:E37"/>
    <mergeCell ref="C18:E18"/>
    <mergeCell ref="I31:K31"/>
    <mergeCell ref="G40:I40"/>
    <mergeCell ref="C30:E30"/>
    <mergeCell ref="I30:K30"/>
    <mergeCell ref="G21:I21"/>
    <mergeCell ref="C15:E15"/>
    <mergeCell ref="F29:H29"/>
    <mergeCell ref="C34:E34"/>
    <mergeCell ref="F25:H25"/>
    <mergeCell ref="C6:K6"/>
    <mergeCell ref="C14:E14"/>
    <mergeCell ref="G36:I36"/>
    <mergeCell ref="C5:K5"/>
    <mergeCell ref="I27:K27"/>
    <mergeCell ref="G39:I39"/>
    <mergeCell ref="C26:E26"/>
    <mergeCell ref="I26:K26"/>
    <mergeCell ref="G17:I17"/>
    <mergeCell ref="C29:E29"/>
    <mergeCell ref="C20:E20"/>
    <mergeCell ref="C35:E35"/>
    <mergeCell ref="C25:E25"/>
    <mergeCell ref="I25:K25"/>
  </mergeCells>
  <hyperlinks>
    <hyperlink ref="A5" location="'Home'!A1" display="Home"/>
    <hyperlink ref="A6" location="'My Business'!A1" display="My Business"/>
    <hyperlink ref="A7" location="'Tax Invoice'!A1" display="Tax Invoice"/>
    <hyperlink ref="A8" location="'GST Tracker'!A1" display="GST Tracker"/>
    <hyperlink ref="A9" location="'Meet Tradiq'!A1" display="Meet Tradiq"/>
    <hyperlink xmlns:r="http://schemas.openxmlformats.org/officeDocument/2006/relationships" ref="C10" r:id="rId1"/>
    <hyperlink xmlns:r="http://schemas.openxmlformats.org/officeDocument/2006/relationships" ref="A12" r:id="rId2"/>
    <hyperlink xmlns:r="http://schemas.openxmlformats.org/officeDocument/2006/relationships" ref="K36" r:id="rId3"/>
  </hyperlinks>
  <printOptions horizontalCentered="1"/>
  <pageMargins left="0.35" right="0.35" top="0.45" bottom="0.4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2026-10-08T20:12:31Z</dcterms:created>
  <dcterms:modified xmlns:dcterms="http://purl.org/dc/terms/" xmlns:xsi="http://www.w3.org/2001/XMLSchema-instance" xsi:type="dcterms:W3CDTF">2026-10-08T20:12:31Z</dcterms:modified>
</cp:coreProperties>
</file>